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ThisWorkbook" defaultThemeVersion="124226"/>
  <mc:AlternateContent xmlns:mc="http://schemas.openxmlformats.org/markup-compatibility/2006">
    <mc:Choice Requires="x15">
      <x15ac:absPath xmlns:x15ac="http://schemas.microsoft.com/office/spreadsheetml/2010/11/ac" url="\\cfserver02\文書管理\組織\契約担当\000_常用文書\03_業者登録\Ｒ８・９\01_申請要領ダウンロード関係\02_HP掲載\10月2日時点（最終版）\1.建設工事\提出書類（工事）\"/>
    </mc:Choice>
  </mc:AlternateContent>
  <xr:revisionPtr revIDLastSave="0" documentId="13_ncr:1_{EF545079-CE62-4BD2-9806-594821C3BEFE}" xr6:coauthVersionLast="36" xr6:coauthVersionMax="47" xr10:uidLastSave="{00000000-0000-0000-0000-000000000000}"/>
  <workbookProtection workbookAlgorithmName="SHA-512" workbookHashValue="/GMYlZdkOnaS8IamVY08k3/7dXU+u5aJPV6/e8TE3P1DGKr1YSnj2uvl7eDd40XfSEutE/QLDMJT0nM7LuLvyA==" workbookSaltValue="BcAjBSnAUIIVmzGNQnsqzQ==" workbookSpinCount="100000" lockStructure="1"/>
  <bookViews>
    <workbookView xWindow="0" yWindow="0" windowWidth="28800" windowHeight="11475" tabRatio="705" xr2:uid="{00000000-000D-0000-FFFF-FFFF00000000}"/>
  </bookViews>
  <sheets>
    <sheet name="入力" sheetId="1" r:id="rId1"/>
    <sheet name="業務一覧" sheetId="2" state="hidden" r:id="rId2"/>
    <sheet name="①チェック表" sheetId="14" r:id="rId3"/>
    <sheet name="③使用印鑑" sheetId="9" r:id="rId4"/>
    <sheet name="③委任状" sheetId="10" r:id="rId5"/>
    <sheet name="④誓約書" sheetId="12" r:id="rId6"/>
    <sheet name="⑥申請書" sheetId="8" r:id="rId7"/>
    <sheet name="⑬受付票" sheetId="13" r:id="rId8"/>
    <sheet name="⑭電子入札アンケート" sheetId="15" r:id="rId9"/>
  </sheets>
  <definedNames>
    <definedName name="bankbranchcode">入力!$AA$199</definedName>
    <definedName name="bankbranchname">入力!$B$199</definedName>
    <definedName name="bankcode">入力!$AA$197</definedName>
    <definedName name="bankname">入力!$B$197</definedName>
    <definedName name="branchaddress1">入力!$K$16</definedName>
    <definedName name="branchaddress2">入力!$K$17</definedName>
    <definedName name="branchaddress3">入力!$K$18</definedName>
    <definedName name="branchdaihyouname">入力!$H$23</definedName>
    <definedName name="branchdaihyounamekana">入力!$H$22</definedName>
    <definedName name="branchfaxno1">入力!$W$16</definedName>
    <definedName name="branchfaxno2">入力!$AA$16</definedName>
    <definedName name="branchfaxno3">入力!$AE$16</definedName>
    <definedName name="branchname">入力!$H$20</definedName>
    <definedName name="branchnamekana">入力!$H$19</definedName>
    <definedName name="branchpostcode1">入力!$L$15</definedName>
    <definedName name="branchpostcode2">入力!$P$15</definedName>
    <definedName name="branchshokumei">入力!$H$21</definedName>
    <definedName name="branchtelno1">入力!$W$15</definedName>
    <definedName name="branchtelno2">入力!$AA$15</definedName>
    <definedName name="branchtelno3">入力!$AE$15</definedName>
    <definedName name="businessyears">入力!$Z$75</definedName>
    <definedName name="capital">入力!$H$71</definedName>
    <definedName name="completedmonth111">入力!$U$101</definedName>
    <definedName name="completedmonth112">入力!$U$103</definedName>
    <definedName name="completedmonth113">入力!$U$105</definedName>
    <definedName name="completedmonth114">入力!$U$107</definedName>
    <definedName name="completedmonth115">入力!$U$109</definedName>
    <definedName name="completedmonth116">入力!$U$111</definedName>
    <definedName name="completedmonth117">入力!$U$113</definedName>
    <definedName name="completedmonth121">入力!$U$115</definedName>
    <definedName name="completedmonth122">入力!$U$117</definedName>
    <definedName name="completedmonth123">入力!$U$119</definedName>
    <definedName name="completedmonth124">入力!$U$121</definedName>
    <definedName name="completedmonth125">入力!$U$123</definedName>
    <definedName name="completedmonth126">入力!$U$125</definedName>
    <definedName name="completedmonth127">入力!$U$127</definedName>
    <definedName name="completedmonth131">入力!$U$129</definedName>
    <definedName name="completedmonth132">入力!$U$131</definedName>
    <definedName name="completedmonth133">入力!$U$133</definedName>
    <definedName name="completedmonth134">入力!$U$135</definedName>
    <definedName name="completedmonth135">入力!$U$137</definedName>
    <definedName name="completedmonth136">入力!$U$139</definedName>
    <definedName name="completedmonth137">入力!$U$141</definedName>
    <definedName name="completedmonth211">入力!$U$151</definedName>
    <definedName name="completedmonth212">入力!$U$153</definedName>
    <definedName name="completedmonth213">入力!$U$155</definedName>
    <definedName name="completedmonth214">入力!$U$157</definedName>
    <definedName name="completedmonth215">入力!$U$159</definedName>
    <definedName name="completedmonth216">入力!$U$161</definedName>
    <definedName name="completedmonth217">入力!$U$163</definedName>
    <definedName name="completedmonth221">入力!$U$165</definedName>
    <definedName name="completedmonth222">入力!$U$167</definedName>
    <definedName name="completedmonth223">入力!$U$169</definedName>
    <definedName name="completedmonth224">入力!$U$171</definedName>
    <definedName name="completedmonth225">入力!$U$173</definedName>
    <definedName name="completedmonth226">入力!$U$175</definedName>
    <definedName name="completedmonth227">入力!$U$177</definedName>
    <definedName name="completedmonth231">入力!$U$179</definedName>
    <definedName name="completedmonth232">入力!$U$181</definedName>
    <definedName name="completedmonth233">入力!$U$183</definedName>
    <definedName name="completedmonth234">入力!$U$185</definedName>
    <definedName name="completedmonth235">入力!$U$187</definedName>
    <definedName name="completedmonth236">入力!$U$189</definedName>
    <definedName name="completedmonth237">入力!$U$191</definedName>
    <definedName name="completedyear111">入力!$U$100</definedName>
    <definedName name="completedyear112">入力!$U$102</definedName>
    <definedName name="completedyear113">入力!$U$104</definedName>
    <definedName name="completedyear114">入力!$U$106</definedName>
    <definedName name="completedyear115">入力!$U$108</definedName>
    <definedName name="completedyear116">入力!$U$110</definedName>
    <definedName name="completedyear117">入力!$U$112</definedName>
    <definedName name="completedyear121">入力!$U$114</definedName>
    <definedName name="completedyear122">入力!$U$116</definedName>
    <definedName name="completedyear123">入力!$U$118</definedName>
    <definedName name="completedyear124">入力!$U$120</definedName>
    <definedName name="completedyear125">入力!$U$122</definedName>
    <definedName name="completedyear126">入力!$U$124</definedName>
    <definedName name="completedyear127">入力!$U$126</definedName>
    <definedName name="completedyear131">入力!$U$128</definedName>
    <definedName name="completedyear132">入力!$U$130</definedName>
    <definedName name="completedyear133">入力!$U$132</definedName>
    <definedName name="completedyear134">入力!$U$134</definedName>
    <definedName name="completedyear135">入力!$U$136</definedName>
    <definedName name="completedyear136">入力!$U$138</definedName>
    <definedName name="completedyear137">入力!$U$140</definedName>
    <definedName name="completedyear211">入力!$U$150</definedName>
    <definedName name="completedyear212">入力!$U$152</definedName>
    <definedName name="completedyear213">入力!$U$154</definedName>
    <definedName name="completedyear214">入力!$U$156</definedName>
    <definedName name="completedyear215">入力!$U$158</definedName>
    <definedName name="completedyear216">入力!$U$160</definedName>
    <definedName name="completedyear217">入力!$U$162</definedName>
    <definedName name="completedyear221">入力!$U$164</definedName>
    <definedName name="completedyear222">入力!$U$166</definedName>
    <definedName name="completedyear223">入力!$U$168</definedName>
    <definedName name="completedyear224">入力!$U$170</definedName>
    <definedName name="completedyear225">入力!$U$172</definedName>
    <definedName name="completedyear226">入力!$U$174</definedName>
    <definedName name="completedyear227">入力!$U$176</definedName>
    <definedName name="completedyear231">入力!$U$178</definedName>
    <definedName name="completedyear232">入力!$U$180</definedName>
    <definedName name="completedyear233">入力!$U$182</definedName>
    <definedName name="completedyear234">入力!$U$184</definedName>
    <definedName name="completedyear235">入力!$U$186</definedName>
    <definedName name="completedyear236">入力!$U$188</definedName>
    <definedName name="completedyear237">入力!$U$190</definedName>
    <definedName name="engineercount1">入力!$AC$58</definedName>
    <definedName name="engineercount2">入力!$AC$61</definedName>
    <definedName name="equitycapital">入力!$H$72</definedName>
    <definedName name="gyousyaname">入力!$L$46</definedName>
    <definedName name="headofficeaddress1">入力!$K$7</definedName>
    <definedName name="headofficeaddress2">入力!$K$8</definedName>
    <definedName name="headofficeaddress3">入力!$K$9</definedName>
    <definedName name="headofficedaihyouname">入力!$H$14</definedName>
    <definedName name="headofficedaihyounamekana">入力!$H$13</definedName>
    <definedName name="headofficefaxno1">入力!$W$7</definedName>
    <definedName name="headofficefaxno2">入力!$AA$7</definedName>
    <definedName name="headofficefaxno3">入力!$AE$7</definedName>
    <definedName name="headofficename">入力!$H$11</definedName>
    <definedName name="headofficenamekana">入力!$H$10</definedName>
    <definedName name="headofficepostcode1">入力!$L$6</definedName>
    <definedName name="headofficepostcode2">入力!$P$6</definedName>
    <definedName name="headofficeshokumei">入力!$H$12</definedName>
    <definedName name="headofficetelno1">入力!$W$6</definedName>
    <definedName name="headofficetelno2">入力!$AA$6</definedName>
    <definedName name="headofficetelno3">入力!$AE$6</definedName>
    <definedName name="hyouten1">入力!$X$58</definedName>
    <definedName name="hyouten2">入力!$X$61</definedName>
    <definedName name="id">入力!$H$3</definedName>
    <definedName name="insurance1">入力!$B$89</definedName>
    <definedName name="insurance2">入力!$H$89</definedName>
    <definedName name="insurance3">入力!$N$89</definedName>
    <definedName name="isokbn1">入力!$F$86</definedName>
    <definedName name="isokbn2">入力!$F$87</definedName>
    <definedName name="keiyakugaku111">入力!$X$100</definedName>
    <definedName name="keiyakugaku112">入力!$X$102</definedName>
    <definedName name="keiyakugaku113">入力!$X$104</definedName>
    <definedName name="keiyakugaku114">入力!$X$106</definedName>
    <definedName name="keiyakugaku115">入力!$X$108</definedName>
    <definedName name="keiyakugaku116">入力!$X$110</definedName>
    <definedName name="keiyakugaku117">入力!$X$112</definedName>
    <definedName name="keiyakugaku121">入力!$X$114</definedName>
    <definedName name="keiyakugaku122">入力!$X$116</definedName>
    <definedName name="keiyakugaku123">入力!$X$118</definedName>
    <definedName name="keiyakugaku124">入力!$X$120</definedName>
    <definedName name="keiyakugaku125">入力!$X$122</definedName>
    <definedName name="keiyakugaku126">入力!$X$124</definedName>
    <definedName name="keiyakugaku127">入力!$X$126</definedName>
    <definedName name="keiyakugaku131">入力!$X$128</definedName>
    <definedName name="keiyakugaku132">入力!$X$130</definedName>
    <definedName name="keiyakugaku133">入力!$X$132</definedName>
    <definedName name="keiyakugaku134">入力!$X$134</definedName>
    <definedName name="keiyakugaku135">入力!$X$136</definedName>
    <definedName name="keiyakugaku136">入力!$X$138</definedName>
    <definedName name="keiyakugaku137">入力!$X$140</definedName>
    <definedName name="keiyakugaku211">入力!$X$150</definedName>
    <definedName name="keiyakugaku212">入力!$X$152</definedName>
    <definedName name="keiyakugaku213">入力!$X$154</definedName>
    <definedName name="keiyakugaku214">入力!$X$156</definedName>
    <definedName name="keiyakugaku215">入力!$X$158</definedName>
    <definedName name="keiyakugaku216">入力!$X$160</definedName>
    <definedName name="keiyakugaku217">入力!$X$162</definedName>
    <definedName name="keiyakugaku221">入力!$X$164</definedName>
    <definedName name="keiyakugaku222">入力!$X$166</definedName>
    <definedName name="keiyakugaku223">入力!$X$168</definedName>
    <definedName name="keiyakugaku224">入力!$X$170</definedName>
    <definedName name="keiyakugaku225">入力!$X$172</definedName>
    <definedName name="keiyakugaku226">入力!$X$174</definedName>
    <definedName name="keiyakugaku227">入力!$X$176</definedName>
    <definedName name="keiyakugaku231">入力!$X$178</definedName>
    <definedName name="keiyakugaku232">入力!$X$180</definedName>
    <definedName name="keiyakugaku233">入力!$X$182</definedName>
    <definedName name="keiyakugaku234">入力!$X$184</definedName>
    <definedName name="keiyakugaku235">入力!$X$186</definedName>
    <definedName name="keiyakugaku236">入力!$X$188</definedName>
    <definedName name="keiyakugaku237">入力!$X$190</definedName>
    <definedName name="keiyakunaiyou111">入力!$E$101</definedName>
    <definedName name="keiyakunaiyou112">入力!$E$103</definedName>
    <definedName name="keiyakunaiyou113">入力!$E$105</definedName>
    <definedName name="keiyakunaiyou114">入力!$E$107</definedName>
    <definedName name="keiyakunaiyou115">入力!$E$109</definedName>
    <definedName name="keiyakunaiyou116">入力!$E$111</definedName>
    <definedName name="keiyakunaiyou117">入力!$E$113</definedName>
    <definedName name="keiyakunaiyou121">入力!$E$115</definedName>
    <definedName name="keiyakunaiyou122">入力!$E$117</definedName>
    <definedName name="keiyakunaiyou123">入力!$E$119</definedName>
    <definedName name="keiyakunaiyou124">入力!$E$121</definedName>
    <definedName name="keiyakunaiyou125">入力!$E$123</definedName>
    <definedName name="keiyakunaiyou126">入力!$E$125</definedName>
    <definedName name="keiyakunaiyou127">入力!$E$127</definedName>
    <definedName name="keiyakunaiyou131">入力!$E$129</definedName>
    <definedName name="keiyakunaiyou132">入力!$E$131</definedName>
    <definedName name="keiyakunaiyou133">入力!$E$133</definedName>
    <definedName name="keiyakunaiyou134">入力!$E$135</definedName>
    <definedName name="keiyakunaiyou135">入力!$E$137</definedName>
    <definedName name="keiyakunaiyou136">入力!$E$139</definedName>
    <definedName name="keiyakunaiyou137">入力!$E$141</definedName>
    <definedName name="keiyakunaiyou211">入力!$E$151</definedName>
    <definedName name="keiyakunaiyou212">入力!$E$153</definedName>
    <definedName name="keiyakunaiyou213">入力!$E$155</definedName>
    <definedName name="keiyakunaiyou214">入力!$E$157</definedName>
    <definedName name="keiyakunaiyou215">入力!$E$159</definedName>
    <definedName name="keiyakunaiyou216">入力!$E$161</definedName>
    <definedName name="keiyakunaiyou217">入力!$E$163</definedName>
    <definedName name="keiyakunaiyou221">入力!$E$165</definedName>
    <definedName name="keiyakunaiyou222">入力!$E$167</definedName>
    <definedName name="keiyakunaiyou223">入力!$E$169</definedName>
    <definedName name="keiyakunaiyou224">入力!$E$171</definedName>
    <definedName name="keiyakunaiyou225">入力!$E$173</definedName>
    <definedName name="keiyakunaiyou226">入力!$E$175</definedName>
    <definedName name="keiyakunaiyou227">入力!$E$177</definedName>
    <definedName name="keiyakunaiyou231">入力!$E$179</definedName>
    <definedName name="keiyakunaiyou232">入力!$E$181</definedName>
    <definedName name="keiyakunaiyou233">入力!$E$183</definedName>
    <definedName name="keiyakunaiyou234">入力!$E$185</definedName>
    <definedName name="keiyakunaiyou235">入力!$E$187</definedName>
    <definedName name="keiyakunaiyou236">入力!$E$189</definedName>
    <definedName name="keiyakunaiyou237">入力!$E$191</definedName>
    <definedName name="keiyakuname111">入力!$E$100</definedName>
    <definedName name="keiyakuname112">入力!$E$102</definedName>
    <definedName name="keiyakuname113">入力!$E$104</definedName>
    <definedName name="keiyakuname114">入力!$E$106</definedName>
    <definedName name="keiyakuname115">入力!$E$108</definedName>
    <definedName name="keiyakuname116">入力!$E$110</definedName>
    <definedName name="keiyakuname117">入力!$E$112</definedName>
    <definedName name="keiyakuname121">入力!$E$114</definedName>
    <definedName name="keiyakuname122">入力!$E$116</definedName>
    <definedName name="keiyakuname123">入力!$E$118</definedName>
    <definedName name="keiyakuname124">入力!$E$120</definedName>
    <definedName name="keiyakuname125">入力!$E$122</definedName>
    <definedName name="keiyakuname126">入力!$E$124</definedName>
    <definedName name="keiyakuname127">入力!$E$126</definedName>
    <definedName name="keiyakuname131">入力!$E$128</definedName>
    <definedName name="keiyakuname132">入力!$E$130</definedName>
    <definedName name="keiyakuname133">入力!$E$132</definedName>
    <definedName name="keiyakuname134">入力!$E$134</definedName>
    <definedName name="keiyakuname135">入力!$E$136</definedName>
    <definedName name="keiyakuname136">入力!$E$138</definedName>
    <definedName name="keiyakuname137">入力!$E$140</definedName>
    <definedName name="keiyakuname211">入力!$E$150</definedName>
    <definedName name="keiyakuname212">入力!$E$152</definedName>
    <definedName name="keiyakuname213">入力!$E$154</definedName>
    <definedName name="keiyakuname214">入力!$E$156</definedName>
    <definedName name="keiyakuname215">入力!$E$158</definedName>
    <definedName name="keiyakuname216">入力!$E$160</definedName>
    <definedName name="keiyakuname217">入力!$E$162</definedName>
    <definedName name="keiyakuname221">入力!$E$164</definedName>
    <definedName name="keiyakuname222">入力!$E$166</definedName>
    <definedName name="keiyakuname223">入力!$E$168</definedName>
    <definedName name="keiyakuname224">入力!$E$170</definedName>
    <definedName name="keiyakuname225">入力!$E$172</definedName>
    <definedName name="keiyakuname226">入力!$E$174</definedName>
    <definedName name="keiyakuname227">入力!$E$176</definedName>
    <definedName name="keiyakuname231">入力!$E$178</definedName>
    <definedName name="keiyakuname232">入力!$E$180</definedName>
    <definedName name="keiyakuname233">入力!$E$182</definedName>
    <definedName name="keiyakuname234">入力!$E$184</definedName>
    <definedName name="keiyakuname235">入力!$E$186</definedName>
    <definedName name="keiyakuname236">入力!$E$188</definedName>
    <definedName name="keiyakuname237">入力!$E$190</definedName>
    <definedName name="keiyakurate1">入力!$AA$78</definedName>
    <definedName name="keiyakurate2">入力!$AA$79</definedName>
    <definedName name="kijyundate">入力!$X$64</definedName>
    <definedName name="koukenkbn11">入力!$J$86</definedName>
    <definedName name="koukenkbn12">入力!$J$87</definedName>
    <definedName name="koukenkbn21">入力!$N$86</definedName>
    <definedName name="koukenkbn22">入力!$N$87</definedName>
    <definedName name="kousyucode1">入力!$I$57</definedName>
    <definedName name="kousyucode2">入力!$I$60</definedName>
    <definedName name="kousyuname1">入力!$J$96</definedName>
    <definedName name="kousyuname2">入力!$J$146</definedName>
    <definedName name="kouzano">入力!$AA$201</definedName>
    <definedName name="kyoka01">入力!#REF!</definedName>
    <definedName name="kyoka02">入力!#REF!</definedName>
    <definedName name="kyoka03">入力!#REF!</definedName>
    <definedName name="kyoka04">入力!#REF!</definedName>
    <definedName name="kyoka05">入力!#REF!</definedName>
    <definedName name="kyoka06">入力!#REF!</definedName>
    <definedName name="kyoka07">入力!#REF!</definedName>
    <definedName name="kyoka08">入力!#REF!</definedName>
    <definedName name="kyoka09">入力!#REF!</definedName>
    <definedName name="kyoka10">入力!#REF!</definedName>
    <definedName name="kyoka11">入力!#REF!</definedName>
    <definedName name="kyoka12">入力!#REF!</definedName>
    <definedName name="kyoka13">入力!#REF!</definedName>
    <definedName name="kyoka14">入力!#REF!</definedName>
    <definedName name="kyoka15">入力!#REF!</definedName>
    <definedName name="kyoka16">入力!#REF!</definedName>
    <definedName name="kyoka17">入力!#REF!</definedName>
    <definedName name="kyoka18">入力!#REF!</definedName>
    <definedName name="kyoka19">入力!#REF!</definedName>
    <definedName name="kyoka20">入力!#REF!</definedName>
    <definedName name="kyoka21">入力!#REF!</definedName>
    <definedName name="kyoka22">入力!#REF!</definedName>
    <definedName name="kyoka23">入力!#REF!</definedName>
    <definedName name="kyoka24">入力!#REF!</definedName>
    <definedName name="kyoka25">入力!#REF!</definedName>
    <definedName name="kyoka26">入力!#REF!</definedName>
    <definedName name="kyoka27">入力!#REF!</definedName>
    <definedName name="kyoka28">入力!#REF!</definedName>
    <definedName name="kyoka29">入力!#REF!</definedName>
    <definedName name="kyokakbn1">入力!$D$51</definedName>
    <definedName name="kyokakbn2">入力!$M$51</definedName>
    <definedName name="kyokanendo">入力!$X$51</definedName>
    <definedName name="kyokano">入力!$AC$51</definedName>
    <definedName name="kyokasyurui01">入力!#REF!</definedName>
    <definedName name="kyokasyurui02">入力!#REF!</definedName>
    <definedName name="kyokasyurui03">入力!#REF!</definedName>
    <definedName name="kyokasyurui04">入力!#REF!</definedName>
    <definedName name="kyokasyurui05">入力!#REF!</definedName>
    <definedName name="kyokasyurui06">入力!#REF!</definedName>
    <definedName name="kyokasyurui07">入力!#REF!</definedName>
    <definedName name="kyokasyurui08">入力!#REF!</definedName>
    <definedName name="kyokasyurui09">入力!#REF!</definedName>
    <definedName name="kyokasyurui10">入力!#REF!</definedName>
    <definedName name="kyokasyurui11">入力!#REF!</definedName>
    <definedName name="kyokasyurui12">入力!#REF!</definedName>
    <definedName name="kyokasyurui13">入力!#REF!</definedName>
    <definedName name="kyokasyurui14">入力!#REF!</definedName>
    <definedName name="kyokasyurui15">入力!#REF!</definedName>
    <definedName name="kyokasyurui16">入力!#REF!</definedName>
    <definedName name="kyokasyurui17">入力!#REF!</definedName>
    <definedName name="kyokasyurui18">入力!#REF!</definedName>
    <definedName name="kyokasyurui19">入力!#REF!</definedName>
    <definedName name="kyokasyurui20">入力!#REF!</definedName>
    <definedName name="kyokasyurui21">入力!#REF!</definedName>
    <definedName name="kyokasyurui22">入力!#REF!</definedName>
    <definedName name="kyokasyurui23">入力!#REF!</definedName>
    <definedName name="kyokasyurui24">入力!#REF!</definedName>
    <definedName name="kyokasyurui25">入力!#REF!</definedName>
    <definedName name="kyokasyurui26">入力!#REF!</definedName>
    <definedName name="kyokasyurui27">入力!#REF!</definedName>
    <definedName name="kyokasyurui28">入力!#REF!</definedName>
    <definedName name="kyokasyurui29">入力!#REF!</definedName>
    <definedName name="mailaddress">入力!$B$91</definedName>
    <definedName name="maincode1">入力!$I$57</definedName>
    <definedName name="maincode2">入力!$I$60</definedName>
    <definedName name="maincodename1">入力!$J$96</definedName>
    <definedName name="maincodename2">入力!$J$146</definedName>
    <definedName name="mainorder1">入力!$B$57</definedName>
    <definedName name="mainorder2">入力!$B$60</definedName>
    <definedName name="meiginin">入力!$B$201</definedName>
    <definedName name="membercount4">入力!$M$76</definedName>
    <definedName name="membercount5">入力!$M$77</definedName>
    <definedName name="membercount6">入力!$O$80</definedName>
    <definedName name="membercount6flag">入力!$M$80</definedName>
    <definedName name="membercount7">入力!$M$75</definedName>
    <definedName name="npokbn">入力!$R$86</definedName>
    <definedName name="otherscomment">入力!$V$84</definedName>
    <definedName name="_xlnm.Print_Area" localSheetId="4">③委任状!$A$1:$AG$44</definedName>
    <definedName name="_xlnm.Print_Area" localSheetId="3">③使用印鑑!$A$1:$AG$45</definedName>
    <definedName name="_xlnm.Print_Area" localSheetId="5">④誓約書!$A$1:$AG$46</definedName>
    <definedName name="_xlnm.Print_Area" localSheetId="6">⑥申請書!$A$1:$AH$39</definedName>
    <definedName name="_xlnm.Print_Area" localSheetId="7">⑬受付票!$A$1:$AG$45</definedName>
    <definedName name="_xlnm.Print_Area" localSheetId="8">⑭電子入札アンケート!$A$1:$AI$39</definedName>
    <definedName name="_xlnm.Print_Area" localSheetId="1">業務一覧!$A:$F</definedName>
    <definedName name="_xlnm.Print_Area" localSheetId="0">入力!$A$1:$AG$202</definedName>
    <definedName name="railroadkbn1">入力!$B$86</definedName>
    <definedName name="railroadkbn2">入力!$B$87</definedName>
    <definedName name="saisyuname111">入力!$AC$100</definedName>
    <definedName name="saisyuname112">入力!$AC$102</definedName>
    <definedName name="saisyuname113">入力!$AC$104</definedName>
    <definedName name="saisyuname114">入力!$AC$106</definedName>
    <definedName name="saisyuname115">入力!$AC$108</definedName>
    <definedName name="saisyuname116">入力!$AC$110</definedName>
    <definedName name="saisyuname117">入力!$AC$112</definedName>
    <definedName name="saisyuname121">入力!$AC$114</definedName>
    <definedName name="saisyuname122">入力!$AC$116</definedName>
    <definedName name="saisyuname123">入力!$AC$118</definedName>
    <definedName name="saisyuname124">入力!$AC$120</definedName>
    <definedName name="saisyuname125">入力!$AC$122</definedName>
    <definedName name="saisyuname126">入力!$AC$124</definedName>
    <definedName name="saisyuname127">入力!$AC$126</definedName>
    <definedName name="saisyuname131">入力!$AC$128</definedName>
    <definedName name="saisyuname132">入力!$AC$130</definedName>
    <definedName name="saisyuname133">入力!$AC$132</definedName>
    <definedName name="saisyuname134">入力!$AC$134</definedName>
    <definedName name="saisyuname135">入力!$AC$136</definedName>
    <definedName name="saisyuname136">入力!$AC$138</definedName>
    <definedName name="saisyuname137">入力!$AC$140</definedName>
    <definedName name="saisyuname211">入力!$AC$150</definedName>
    <definedName name="saisyuname212">入力!$AC$152</definedName>
    <definedName name="saisyuname213">入力!$AC$154</definedName>
    <definedName name="saisyuname214">入力!$AC$156</definedName>
    <definedName name="saisyuname215">入力!$AC$158</definedName>
    <definedName name="saisyuname216">入力!$AC$160</definedName>
    <definedName name="saisyuname217">入力!$AC$162</definedName>
    <definedName name="saisyuname221">入力!$AC$164</definedName>
    <definedName name="saisyuname222">入力!$AC$166</definedName>
    <definedName name="saisyuname223">入力!$AC$168</definedName>
    <definedName name="saisyuname224">入力!$AC$170</definedName>
    <definedName name="saisyuname225">入力!$AC$172</definedName>
    <definedName name="saisyuname226">入力!$AC$174</definedName>
    <definedName name="saisyuname227">入力!$AC$176</definedName>
    <definedName name="saisyuname231">入力!$AC$178</definedName>
    <definedName name="saisyuname232">入力!$AC$180</definedName>
    <definedName name="saisyuname233">入力!$AC$182</definedName>
    <definedName name="saisyuname234">入力!$AC$184</definedName>
    <definedName name="saisyuname235">入力!$AC$186</definedName>
    <definedName name="saisyuname236">入力!$AC$188</definedName>
    <definedName name="saisyuname237">入力!$AC$190</definedName>
    <definedName name="situation1">入力!$H$72</definedName>
    <definedName name="situation2">入力!$H$71</definedName>
    <definedName name="style">入力!$A$1</definedName>
    <definedName name="subcode11">入力!$L$57</definedName>
    <definedName name="subcode12">入力!$N$57</definedName>
    <definedName name="subcode13">入力!$P$57</definedName>
    <definedName name="subcode21">入力!$L$60</definedName>
    <definedName name="subcode22">入力!$N$60</definedName>
    <definedName name="subcode23">入力!$P$60</definedName>
    <definedName name="subcodename11">入力!$B$102</definedName>
    <definedName name="subcodename12">入力!$B$116</definedName>
    <definedName name="subcodename13">入力!$B$130</definedName>
    <definedName name="subcodename21">入力!$B$152</definedName>
    <definedName name="subcodename22">入力!$B$166</definedName>
    <definedName name="subcodename23">入力!$B$180</definedName>
    <definedName name="subkeiyakuflag11">入力!$L$59</definedName>
    <definedName name="subkeiyakuflag12">入力!$N$59</definedName>
    <definedName name="subkeiyakuflag13">入力!$P$59</definedName>
    <definedName name="subkeiyakuflag21">入力!$L$62</definedName>
    <definedName name="subkeiyakuflag22">入力!$N$62</definedName>
    <definedName name="subkeiyakuflag23">入力!$P$62</definedName>
    <definedName name="subkyokakbn11">入力!$L$58</definedName>
    <definedName name="subkyokakbn12">入力!$N$58</definedName>
    <definedName name="subkyokakbn13">入力!$P$58</definedName>
    <definedName name="subkyokakbn21">入力!$L$61</definedName>
    <definedName name="subkyokakbn22">入力!$N$61</definedName>
    <definedName name="subkyokakbn23">入力!$P$61</definedName>
    <definedName name="suborder1">入力!$L$56</definedName>
    <definedName name="suborder2">入力!$N$56</definedName>
    <definedName name="suborder3">入力!$P$56</definedName>
    <definedName name="syoku01">入力!$P$27</definedName>
    <definedName name="syoku02">入力!$P$28</definedName>
    <definedName name="syoku03">入力!$P$29</definedName>
    <definedName name="syoku04">入力!$P$30</definedName>
    <definedName name="syoku05">入力!$P$31</definedName>
    <definedName name="syoku06">入力!$P$32</definedName>
    <definedName name="syoku07">入力!$P$33</definedName>
    <definedName name="syoku08">入力!$P$34</definedName>
    <definedName name="syoku09">入力!$P$35</definedName>
    <definedName name="syoku10">入力!$P$36</definedName>
    <definedName name="syoku11">入力!$P$37</definedName>
    <definedName name="syoku12">入力!$P$38</definedName>
    <definedName name="syoku13">入力!$P$39</definedName>
    <definedName name="syoku14">入力!$P$40</definedName>
    <definedName name="syoku15">入力!$P$41</definedName>
    <definedName name="syoku16">入力!$P$42</definedName>
    <definedName name="syoku17">入力!$P$43</definedName>
    <definedName name="syoku21">入力!$AD$27</definedName>
    <definedName name="syoku22">入力!$AD$28</definedName>
    <definedName name="syoku23">入力!$AD$29</definedName>
    <definedName name="syoku24">入力!$AD$30</definedName>
    <definedName name="syoku25">入力!$AD$31</definedName>
    <definedName name="syoku26">入力!$AD$32</definedName>
    <definedName name="syoku27">入力!$AD$33</definedName>
    <definedName name="syoku28">入力!$AD$34</definedName>
    <definedName name="syoku29">入力!$AD$35</definedName>
    <definedName name="syoku30">入力!$AD$36</definedName>
    <definedName name="syoku31">入力!$AD$37</definedName>
    <definedName name="syoku32">入力!$AD$38</definedName>
    <definedName name="syoku33">入力!$AD$39</definedName>
    <definedName name="syoku34">入力!$AD$40</definedName>
    <definedName name="syoku35">入力!$AD$41</definedName>
    <definedName name="syoku36">入力!$AD$43</definedName>
    <definedName name="syozaikbn">入力!$H$48</definedName>
    <definedName name="syumokucode11">入力!$L$57</definedName>
    <definedName name="syumokucode12">入力!$N$57</definedName>
    <definedName name="syumokucode13">入力!$P$57</definedName>
    <definedName name="syumokucode21">入力!$L$60</definedName>
    <definedName name="syumokucode22">入力!$N$60</definedName>
    <definedName name="syumokucode23">入力!$P$60</definedName>
    <definedName name="syumokukeiyakuflag11">入力!$L$59</definedName>
    <definedName name="syumokukeiyakuflag12">入力!$N$59</definedName>
    <definedName name="syumokukeiyakuflag13">入力!$P$59</definedName>
    <definedName name="syumokukeiyakuflag21">入力!$L$62</definedName>
    <definedName name="syumokukeiyakuflag22">入力!$N$62</definedName>
    <definedName name="syumokukeiyakuflag23">入力!$P$62</definedName>
    <definedName name="syumokukyokakbn11">入力!$L$58</definedName>
    <definedName name="syumokukyokakbn12">入力!$N$58</definedName>
    <definedName name="syumokukyokakbn13">入力!$P$58</definedName>
    <definedName name="syumokukyokakbn21">入力!$L$61</definedName>
    <definedName name="syumokukyokakbn22">入力!$N$61</definedName>
    <definedName name="syumokukyokakbn23">入力!$P$61</definedName>
    <definedName name="syumokuname11">入力!$B$102</definedName>
    <definedName name="syumokuname12">入力!$B$116</definedName>
    <definedName name="syumokuname13">入力!$B$130</definedName>
    <definedName name="syumokuname21">入力!$B$152</definedName>
    <definedName name="syumokuname22">入力!$B$166</definedName>
    <definedName name="syumokuname23">入力!$B$180</definedName>
    <definedName name="tourokukbn">入力!$L$5</definedName>
    <definedName name="yearaveragegaku1">入力!$R$58</definedName>
    <definedName name="yearaveragegaku2">入力!$R$61</definedName>
    <definedName name="yearaveragegaku3">入力!$R$63</definedName>
    <definedName name="yearaveragegaku4">入力!$R$64</definedName>
    <definedName name="yokinkbn">入力!$Q$201</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67" i="1" l="1"/>
  <c r="AB1" i="8"/>
  <c r="H6" i="15"/>
  <c r="L9" i="13"/>
  <c r="O23" i="8"/>
  <c r="O22" i="8"/>
  <c r="O21" i="8"/>
  <c r="O20" i="8"/>
  <c r="O15" i="12"/>
  <c r="O14" i="12"/>
  <c r="O13" i="12"/>
  <c r="O12" i="12"/>
  <c r="N15" i="10"/>
  <c r="N14" i="10"/>
  <c r="N13" i="10"/>
  <c r="N12" i="10"/>
  <c r="M19" i="9"/>
  <c r="M18" i="9"/>
  <c r="M17" i="9"/>
  <c r="M16" i="9"/>
  <c r="K48" i="1"/>
  <c r="H67" i="1"/>
  <c r="M77" i="1"/>
  <c r="AI1" i="9"/>
  <c r="AI1" i="10"/>
  <c r="H7" i="15"/>
  <c r="V33" i="8"/>
  <c r="S201" i="1"/>
  <c r="I90" i="1"/>
  <c r="R1" i="14" l="1"/>
  <c r="F37" i="8" l="1"/>
  <c r="V38" i="8"/>
  <c r="V37" i="8"/>
  <c r="V36" i="8"/>
  <c r="V35" i="8"/>
  <c r="V34" i="8"/>
  <c r="F34" i="8"/>
  <c r="C38" i="10"/>
  <c r="AB1" i="13" l="1"/>
  <c r="T38" i="8"/>
  <c r="T37" i="8"/>
  <c r="D37" i="8"/>
  <c r="T36" i="8"/>
  <c r="T35" i="8"/>
  <c r="T34" i="8"/>
  <c r="D34" i="8"/>
  <c r="T33" i="8"/>
  <c r="P26" i="8"/>
  <c r="P25" i="8"/>
  <c r="P18" i="12"/>
  <c r="P17" i="12"/>
  <c r="AB1" i="12"/>
  <c r="K31" i="10"/>
  <c r="K30" i="10"/>
  <c r="J28" i="10"/>
  <c r="J27" i="10"/>
  <c r="J26" i="10"/>
  <c r="J25" i="10"/>
  <c r="O18" i="10"/>
  <c r="O17" i="10"/>
  <c r="AB1" i="10"/>
  <c r="N22" i="9"/>
  <c r="N21" i="9"/>
  <c r="AB1" i="9"/>
  <c r="N5" i="1" l="1"/>
  <c r="I82" i="2" l="1"/>
  <c r="H79" i="2"/>
  <c r="H80" i="2" s="1"/>
  <c r="H81" i="2" s="1"/>
  <c r="H83" i="2"/>
  <c r="G83" i="2" s="1"/>
  <c r="H84" i="2"/>
  <c r="H85" i="2" s="1"/>
  <c r="G85" i="2" s="1"/>
  <c r="H76" i="2"/>
  <c r="H77" i="2" s="1"/>
  <c r="H78" i="2" s="1"/>
  <c r="G78" i="2" s="1"/>
  <c r="H70" i="2"/>
  <c r="H71" i="2" s="1"/>
  <c r="H65" i="2"/>
  <c r="H66" i="2" s="1"/>
  <c r="H58" i="2"/>
  <c r="G58" i="2" s="1"/>
  <c r="H54" i="2"/>
  <c r="H55" i="2" s="1"/>
  <c r="G55" i="2" s="1"/>
  <c r="H49" i="2"/>
  <c r="H50" i="2" s="1"/>
  <c r="H45" i="2"/>
  <c r="H46" i="2"/>
  <c r="H47" i="2" s="1"/>
  <c r="G45" i="2"/>
  <c r="H39" i="2"/>
  <c r="H40" i="2" s="1"/>
  <c r="G40" i="2" s="1"/>
  <c r="G39" i="2"/>
  <c r="H34" i="2"/>
  <c r="G34" i="2" s="1"/>
  <c r="H35" i="2"/>
  <c r="H36" i="2" s="1"/>
  <c r="H28" i="2"/>
  <c r="H29" i="2" s="1"/>
  <c r="H23" i="2"/>
  <c r="H24" i="2"/>
  <c r="G24" i="2" s="1"/>
  <c r="H20" i="2"/>
  <c r="G20" i="2" s="1"/>
  <c r="I89" i="2"/>
  <c r="I88" i="2"/>
  <c r="I87" i="2"/>
  <c r="I86" i="2"/>
  <c r="I85" i="2"/>
  <c r="I84" i="2"/>
  <c r="I83"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H16" i="2"/>
  <c r="G16" i="2" s="1"/>
  <c r="H17" i="2"/>
  <c r="G17" i="2" s="1"/>
  <c r="H11" i="2"/>
  <c r="G11" i="2" s="1"/>
  <c r="H12" i="2"/>
  <c r="H13" i="2" s="1"/>
  <c r="H6" i="2"/>
  <c r="H7" i="2" s="1"/>
  <c r="J96" i="1"/>
  <c r="J146" i="1"/>
  <c r="L193" i="1"/>
  <c r="H193" i="1"/>
  <c r="L46" i="1"/>
  <c r="L143" i="1"/>
  <c r="L93" i="1"/>
  <c r="R64" i="1"/>
  <c r="H96" i="1"/>
  <c r="AA79" i="1"/>
  <c r="H143" i="1"/>
  <c r="H93" i="1"/>
  <c r="H46" i="1"/>
  <c r="B179" i="1"/>
  <c r="B165" i="1"/>
  <c r="B151" i="1"/>
  <c r="H146" i="1"/>
  <c r="B129" i="1"/>
  <c r="B115" i="1"/>
  <c r="B101" i="1"/>
  <c r="H18" i="2"/>
  <c r="G18" i="2" s="1"/>
  <c r="G49" i="2"/>
  <c r="H19" i="2"/>
  <c r="G19" i="2" s="1"/>
  <c r="G65" i="2"/>
  <c r="G79" i="2"/>
  <c r="G84" i="2"/>
  <c r="B166" i="1"/>
  <c r="B152" i="1"/>
  <c r="B116" i="1"/>
  <c r="B102" i="1"/>
  <c r="B180" i="1"/>
  <c r="B130" i="1"/>
  <c r="G35" i="2"/>
  <c r="G23" i="2"/>
  <c r="H25" i="2"/>
  <c r="G25" i="2" s="1"/>
  <c r="H41" i="2"/>
  <c r="G41" i="2" s="1"/>
  <c r="H48" i="2"/>
  <c r="G48" i="2" s="1"/>
  <c r="G47" i="2"/>
  <c r="H21" i="2"/>
  <c r="G21" i="2" s="1"/>
  <c r="G28" i="2"/>
  <c r="H22" i="2"/>
  <c r="G22" i="2" s="1"/>
  <c r="G29" i="2" l="1"/>
  <c r="H30" i="2"/>
  <c r="G66" i="2"/>
  <c r="H67" i="2"/>
  <c r="G54" i="2"/>
  <c r="H59" i="2"/>
  <c r="G46" i="2"/>
  <c r="G77" i="2"/>
  <c r="H26" i="2"/>
  <c r="G7" i="2"/>
  <c r="H8" i="2"/>
  <c r="H72" i="2"/>
  <c r="G71" i="2"/>
  <c r="H82" i="2"/>
  <c r="G82" i="2" s="1"/>
  <c r="G81" i="2"/>
  <c r="H42" i="2"/>
  <c r="H14" i="2"/>
  <c r="G13" i="2"/>
  <c r="H37" i="2"/>
  <c r="G36" i="2"/>
  <c r="G50" i="2"/>
  <c r="H51" i="2"/>
  <c r="H56" i="2"/>
  <c r="G76" i="2"/>
  <c r="G80" i="2"/>
  <c r="H86" i="2"/>
  <c r="G70" i="2"/>
  <c r="G6" i="2"/>
  <c r="G12" i="2"/>
  <c r="G59" i="2" l="1"/>
  <c r="H60" i="2"/>
  <c r="G30" i="2"/>
  <c r="H31" i="2"/>
  <c r="H68" i="2"/>
  <c r="G67" i="2"/>
  <c r="G26" i="2"/>
  <c r="H27" i="2"/>
  <c r="G27" i="2" s="1"/>
  <c r="G86" i="2"/>
  <c r="H87" i="2"/>
  <c r="G51" i="2"/>
  <c r="H52" i="2"/>
  <c r="H43" i="2"/>
  <c r="G42" i="2"/>
  <c r="H9" i="2"/>
  <c r="G8" i="2"/>
  <c r="G56" i="2"/>
  <c r="H57" i="2"/>
  <c r="G57" i="2" s="1"/>
  <c r="H38" i="2"/>
  <c r="G38" i="2" s="1"/>
  <c r="G37" i="2"/>
  <c r="G14" i="2"/>
  <c r="H15" i="2"/>
  <c r="G15" i="2" s="1"/>
  <c r="G72" i="2"/>
  <c r="H73" i="2"/>
  <c r="H69" i="2" l="1"/>
  <c r="G69" i="2" s="1"/>
  <c r="G68" i="2"/>
  <c r="G31" i="2"/>
  <c r="H32" i="2"/>
  <c r="H61" i="2"/>
  <c r="G60" i="2"/>
  <c r="G9" i="2"/>
  <c r="H10" i="2"/>
  <c r="G10" i="2" s="1"/>
  <c r="H44" i="2"/>
  <c r="G44" i="2" s="1"/>
  <c r="G43" i="2"/>
  <c r="H74" i="2"/>
  <c r="G73" i="2"/>
  <c r="H53" i="2"/>
  <c r="G53" i="2" s="1"/>
  <c r="G52" i="2"/>
  <c r="H88" i="2"/>
  <c r="G87" i="2"/>
  <c r="G61" i="2" l="1"/>
  <c r="H62" i="2"/>
  <c r="G32" i="2"/>
  <c r="H33" i="2"/>
  <c r="G33" i="2" s="1"/>
  <c r="H89" i="2"/>
  <c r="G89" i="2" s="1"/>
  <c r="G88" i="2"/>
  <c r="G74" i="2"/>
  <c r="H75" i="2"/>
  <c r="G75" i="2" s="1"/>
  <c r="G62" i="2" l="1"/>
  <c r="H63" i="2"/>
  <c r="G63" i="2" l="1"/>
  <c r="H64" i="2"/>
  <c r="G64" i="2" s="1"/>
</calcChain>
</file>

<file path=xl/sharedStrings.xml><?xml version="1.0" encoding="utf-8"?>
<sst xmlns="http://schemas.openxmlformats.org/spreadsheetml/2006/main" count="889" uniqueCount="505">
  <si>
    <t>様式１０建</t>
    <rPh sb="0" eb="2">
      <t>ヨウシキ</t>
    </rPh>
    <rPh sb="4" eb="5">
      <t>ダテ</t>
    </rPh>
    <phoneticPr fontId="1"/>
  </si>
  <si>
    <t>登　録　番　号</t>
    <rPh sb="0" eb="1">
      <t>ノボル</t>
    </rPh>
    <rPh sb="2" eb="3">
      <t>ロク</t>
    </rPh>
    <rPh sb="4" eb="5">
      <t>バン</t>
    </rPh>
    <rPh sb="6" eb="7">
      <t>ゴウ</t>
    </rPh>
    <phoneticPr fontId="1"/>
  </si>
  <si>
    <t xml:space="preserve"> 所 在 地 な ど</t>
    <rPh sb="1" eb="2">
      <t>トコロ</t>
    </rPh>
    <rPh sb="3" eb="4">
      <t>ザイ</t>
    </rPh>
    <rPh sb="5" eb="6">
      <t>チ</t>
    </rPh>
    <phoneticPr fontId="1"/>
  </si>
  <si>
    <t>郵便番号</t>
    <rPh sb="0" eb="4">
      <t>ユウビンバンゴウ</t>
    </rPh>
    <phoneticPr fontId="2"/>
  </si>
  <si>
    <t>-</t>
    <phoneticPr fontId="2"/>
  </si>
  <si>
    <t>電話番号</t>
    <rPh sb="0" eb="2">
      <t>デンワ</t>
    </rPh>
    <rPh sb="2" eb="4">
      <t>バンゴウ</t>
    </rPh>
    <phoneticPr fontId="2"/>
  </si>
  <si>
    <t>-</t>
    <phoneticPr fontId="2"/>
  </si>
  <si>
    <t>商号又は名称</t>
    <rPh sb="0" eb="2">
      <t>ショウゴウ</t>
    </rPh>
    <rPh sb="2" eb="3">
      <t>マタ</t>
    </rPh>
    <rPh sb="4" eb="6">
      <t>メイショウ</t>
    </rPh>
    <phoneticPr fontId="1"/>
  </si>
  <si>
    <t>代表者</t>
    <rPh sb="0" eb="3">
      <t>ダイヒョウシャ</t>
    </rPh>
    <phoneticPr fontId="1"/>
  </si>
  <si>
    <t>常 時 契 約 の
支店等の所在地</t>
    <rPh sb="0" eb="1">
      <t>ツネ</t>
    </rPh>
    <rPh sb="2" eb="3">
      <t>ジ</t>
    </rPh>
    <rPh sb="4" eb="5">
      <t>チギリ</t>
    </rPh>
    <rPh sb="6" eb="7">
      <t>ヤク</t>
    </rPh>
    <rPh sb="10" eb="13">
      <t>シテンナド</t>
    </rPh>
    <rPh sb="14" eb="17">
      <t>ショザイチ</t>
    </rPh>
    <phoneticPr fontId="2"/>
  </si>
  <si>
    <t>受任者</t>
    <rPh sb="0" eb="2">
      <t>ジュニン</t>
    </rPh>
    <rPh sb="2" eb="3">
      <t>シャ</t>
    </rPh>
    <phoneticPr fontId="1"/>
  </si>
  <si>
    <t xml:space="preserve"> 技 術 職 員 の 内 訳　（ 常 時 契 約 締 結 先 の 状 況 ）</t>
    <phoneticPr fontId="2"/>
  </si>
  <si>
    <t>施 工 管 理 技 士 等</t>
    <rPh sb="0" eb="1">
      <t>シ</t>
    </rPh>
    <rPh sb="2" eb="3">
      <t>コウ</t>
    </rPh>
    <rPh sb="4" eb="5">
      <t>カン</t>
    </rPh>
    <rPh sb="6" eb="7">
      <t>リ</t>
    </rPh>
    <rPh sb="8" eb="9">
      <t>ワザ</t>
    </rPh>
    <rPh sb="10" eb="11">
      <t>シ</t>
    </rPh>
    <rPh sb="12" eb="13">
      <t>トウ</t>
    </rPh>
    <phoneticPr fontId="2"/>
  </si>
  <si>
    <t>建　設　機　械
施　工　技　士</t>
    <rPh sb="0" eb="1">
      <t>ケン</t>
    </rPh>
    <rPh sb="2" eb="3">
      <t>セツ</t>
    </rPh>
    <rPh sb="4" eb="5">
      <t>キ</t>
    </rPh>
    <rPh sb="6" eb="7">
      <t>カイ</t>
    </rPh>
    <rPh sb="8" eb="9">
      <t>シ</t>
    </rPh>
    <rPh sb="10" eb="11">
      <t>コウ</t>
    </rPh>
    <rPh sb="12" eb="13">
      <t>ワザ</t>
    </rPh>
    <rPh sb="14" eb="15">
      <t>シ</t>
    </rPh>
    <phoneticPr fontId="1"/>
  </si>
  <si>
    <t>一　　　　級</t>
    <rPh sb="0" eb="1">
      <t>イチ</t>
    </rPh>
    <rPh sb="5" eb="6">
      <t>キュウ</t>
    </rPh>
    <phoneticPr fontId="2"/>
  </si>
  <si>
    <t>技　術　士</t>
    <rPh sb="0" eb="1">
      <t>ワザ</t>
    </rPh>
    <rPh sb="2" eb="3">
      <t>ジュツ</t>
    </rPh>
    <rPh sb="4" eb="5">
      <t>シ</t>
    </rPh>
    <phoneticPr fontId="1"/>
  </si>
  <si>
    <t>建　　　　　　設</t>
    <rPh sb="0" eb="1">
      <t>ケン</t>
    </rPh>
    <rPh sb="7" eb="8">
      <t>セツ</t>
    </rPh>
    <phoneticPr fontId="1"/>
  </si>
  <si>
    <t>二　　　　級</t>
    <rPh sb="0" eb="1">
      <t>ニ</t>
    </rPh>
    <rPh sb="5" eb="6">
      <t>キュウ</t>
    </rPh>
    <phoneticPr fontId="2"/>
  </si>
  <si>
    <t>農業「農業土木」</t>
    <rPh sb="0" eb="2">
      <t>ノウギョウ</t>
    </rPh>
    <rPh sb="3" eb="5">
      <t>ノウギョウ</t>
    </rPh>
    <rPh sb="5" eb="7">
      <t>ドボク</t>
    </rPh>
    <phoneticPr fontId="1"/>
  </si>
  <si>
    <t>土　木　施　工
管　理　技　士</t>
    <rPh sb="0" eb="1">
      <t>ツチ</t>
    </rPh>
    <rPh sb="2" eb="3">
      <t>キ</t>
    </rPh>
    <rPh sb="4" eb="5">
      <t>シ</t>
    </rPh>
    <rPh sb="6" eb="7">
      <t>コウ</t>
    </rPh>
    <rPh sb="8" eb="9">
      <t>カン</t>
    </rPh>
    <rPh sb="10" eb="11">
      <t>リ</t>
    </rPh>
    <rPh sb="12" eb="13">
      <t>ワザ</t>
    </rPh>
    <rPh sb="14" eb="15">
      <t>シ</t>
    </rPh>
    <phoneticPr fontId="1"/>
  </si>
  <si>
    <t>電　気　電　子</t>
    <rPh sb="0" eb="1">
      <t>デン</t>
    </rPh>
    <rPh sb="2" eb="3">
      <t>キ</t>
    </rPh>
    <rPh sb="4" eb="5">
      <t>デン</t>
    </rPh>
    <rPh sb="6" eb="7">
      <t>コ</t>
    </rPh>
    <phoneticPr fontId="1"/>
  </si>
  <si>
    <t>二級</t>
    <rPh sb="0" eb="1">
      <t>ニ</t>
    </rPh>
    <rPh sb="1" eb="2">
      <t>キュウ</t>
    </rPh>
    <phoneticPr fontId="2"/>
  </si>
  <si>
    <t>土　　木</t>
    <rPh sb="0" eb="1">
      <t>ツチ</t>
    </rPh>
    <rPh sb="3" eb="4">
      <t>キ</t>
    </rPh>
    <phoneticPr fontId="2"/>
  </si>
  <si>
    <t>機　　　　　　械</t>
    <rPh sb="0" eb="1">
      <t>キ</t>
    </rPh>
    <rPh sb="7" eb="8">
      <t>カイ</t>
    </rPh>
    <phoneticPr fontId="1"/>
  </si>
  <si>
    <t>鋼構物塗装</t>
    <rPh sb="0" eb="1">
      <t>コウ</t>
    </rPh>
    <rPh sb="1" eb="2">
      <t>カマエ</t>
    </rPh>
    <rPh sb="2" eb="3">
      <t>ブツ</t>
    </rPh>
    <rPh sb="3" eb="5">
      <t>トソウ</t>
    </rPh>
    <phoneticPr fontId="2"/>
  </si>
  <si>
    <t>上　下　水　道</t>
    <rPh sb="0" eb="1">
      <t>ウエ</t>
    </rPh>
    <rPh sb="2" eb="3">
      <t>シタ</t>
    </rPh>
    <rPh sb="4" eb="5">
      <t>ミズ</t>
    </rPh>
    <rPh sb="6" eb="7">
      <t>ミチ</t>
    </rPh>
    <phoneticPr fontId="1"/>
  </si>
  <si>
    <t>薬液注入</t>
    <rPh sb="0" eb="2">
      <t>ヤクエキ</t>
    </rPh>
    <rPh sb="2" eb="4">
      <t>チュウニュウ</t>
    </rPh>
    <phoneticPr fontId="2"/>
  </si>
  <si>
    <t>森林「森林土木」</t>
    <rPh sb="0" eb="2">
      <t>シンリン</t>
    </rPh>
    <rPh sb="3" eb="5">
      <t>シンリン</t>
    </rPh>
    <rPh sb="5" eb="7">
      <t>ドボク</t>
    </rPh>
    <phoneticPr fontId="1"/>
  </si>
  <si>
    <t>衛　生　工　学</t>
    <rPh sb="0" eb="1">
      <t>マモル</t>
    </rPh>
    <rPh sb="2" eb="3">
      <t>ショウ</t>
    </rPh>
    <rPh sb="4" eb="5">
      <t>コウ</t>
    </rPh>
    <rPh sb="6" eb="7">
      <t>ガク</t>
    </rPh>
    <phoneticPr fontId="1"/>
  </si>
  <si>
    <t>建　　築</t>
    <rPh sb="0" eb="1">
      <t>ケン</t>
    </rPh>
    <rPh sb="3" eb="4">
      <t>チク</t>
    </rPh>
    <phoneticPr fontId="1"/>
  </si>
  <si>
    <t>建築士</t>
    <rPh sb="0" eb="3">
      <t>ケンチクシ</t>
    </rPh>
    <phoneticPr fontId="1"/>
  </si>
  <si>
    <t>一 級 建 築 士</t>
    <rPh sb="0" eb="1">
      <t>イチ</t>
    </rPh>
    <rPh sb="2" eb="3">
      <t>キュウ</t>
    </rPh>
    <rPh sb="4" eb="5">
      <t>ケン</t>
    </rPh>
    <rPh sb="6" eb="7">
      <t>チク</t>
    </rPh>
    <rPh sb="8" eb="9">
      <t>シ</t>
    </rPh>
    <phoneticPr fontId="1"/>
  </si>
  <si>
    <t>躯　　体</t>
    <rPh sb="0" eb="1">
      <t>ムクロ</t>
    </rPh>
    <rPh sb="3" eb="4">
      <t>カラダ</t>
    </rPh>
    <phoneticPr fontId="1"/>
  </si>
  <si>
    <t>二 級 建 築 士</t>
    <rPh sb="0" eb="1">
      <t>ニ</t>
    </rPh>
    <rPh sb="2" eb="3">
      <t>キュウ</t>
    </rPh>
    <rPh sb="4" eb="5">
      <t>ケン</t>
    </rPh>
    <rPh sb="6" eb="7">
      <t>チク</t>
    </rPh>
    <rPh sb="8" eb="9">
      <t>シ</t>
    </rPh>
    <phoneticPr fontId="1"/>
  </si>
  <si>
    <t>仕　　上</t>
    <rPh sb="0" eb="1">
      <t>ツコウ</t>
    </rPh>
    <rPh sb="3" eb="4">
      <t>ジョウ</t>
    </rPh>
    <phoneticPr fontId="1"/>
  </si>
  <si>
    <t>木 造 建 築 士</t>
    <rPh sb="0" eb="1">
      <t>キ</t>
    </rPh>
    <rPh sb="2" eb="3">
      <t>ヅクリ</t>
    </rPh>
    <rPh sb="4" eb="5">
      <t>ケン</t>
    </rPh>
    <rPh sb="6" eb="7">
      <t>チク</t>
    </rPh>
    <rPh sb="8" eb="9">
      <t>シ</t>
    </rPh>
    <phoneticPr fontId="1"/>
  </si>
  <si>
    <t>電気工事施工
管　理　技　士</t>
    <rPh sb="0" eb="2">
      <t>デンキ</t>
    </rPh>
    <rPh sb="2" eb="4">
      <t>コウジ</t>
    </rPh>
    <rPh sb="4" eb="6">
      <t>セコウ</t>
    </rPh>
    <rPh sb="7" eb="8">
      <t>カン</t>
    </rPh>
    <rPh sb="9" eb="10">
      <t>リ</t>
    </rPh>
    <rPh sb="11" eb="12">
      <t>ワザ</t>
    </rPh>
    <rPh sb="13" eb="14">
      <t>シ</t>
    </rPh>
    <phoneticPr fontId="1"/>
  </si>
  <si>
    <t>一　　　　級</t>
    <rPh sb="0" eb="1">
      <t>イチ</t>
    </rPh>
    <rPh sb="5" eb="6">
      <t>キュウ</t>
    </rPh>
    <phoneticPr fontId="1"/>
  </si>
  <si>
    <t>電気工事士　 　（一・二種）</t>
    <rPh sb="0" eb="2">
      <t>デンキ</t>
    </rPh>
    <rPh sb="2" eb="4">
      <t>コウジ</t>
    </rPh>
    <rPh sb="4" eb="5">
      <t>シ</t>
    </rPh>
    <rPh sb="9" eb="10">
      <t>1</t>
    </rPh>
    <rPh sb="11" eb="12">
      <t>2</t>
    </rPh>
    <rPh sb="12" eb="13">
      <t>シュ</t>
    </rPh>
    <phoneticPr fontId="1"/>
  </si>
  <si>
    <t>二　　　　級</t>
    <rPh sb="0" eb="1">
      <t>ニ</t>
    </rPh>
    <rPh sb="5" eb="6">
      <t>キュウ</t>
    </rPh>
    <phoneticPr fontId="1"/>
  </si>
  <si>
    <t>電気主任技術者（１～３種）</t>
    <rPh sb="0" eb="2">
      <t>デンキ</t>
    </rPh>
    <rPh sb="2" eb="4">
      <t>シュニン</t>
    </rPh>
    <rPh sb="4" eb="7">
      <t>ギジュツシャ</t>
    </rPh>
    <rPh sb="11" eb="12">
      <t>シュ</t>
    </rPh>
    <phoneticPr fontId="1"/>
  </si>
  <si>
    <t>管 工 事 施 工
管　理　技　士</t>
    <rPh sb="0" eb="1">
      <t>カン</t>
    </rPh>
    <rPh sb="2" eb="3">
      <t>コウ</t>
    </rPh>
    <rPh sb="4" eb="5">
      <t>コト</t>
    </rPh>
    <rPh sb="6" eb="7">
      <t>シ</t>
    </rPh>
    <rPh sb="8" eb="9">
      <t>コウ</t>
    </rPh>
    <rPh sb="10" eb="11">
      <t>カン</t>
    </rPh>
    <rPh sb="12" eb="13">
      <t>リ</t>
    </rPh>
    <rPh sb="14" eb="15">
      <t>ワザ</t>
    </rPh>
    <rPh sb="16" eb="17">
      <t>シ</t>
    </rPh>
    <phoneticPr fontId="1"/>
  </si>
  <si>
    <t>消防設備士　　　　（甲・乙）</t>
    <rPh sb="0" eb="2">
      <t>ショウボウ</t>
    </rPh>
    <rPh sb="2" eb="4">
      <t>セツビ</t>
    </rPh>
    <rPh sb="4" eb="5">
      <t>シ</t>
    </rPh>
    <rPh sb="10" eb="11">
      <t>コウ</t>
    </rPh>
    <rPh sb="12" eb="13">
      <t>オツ</t>
    </rPh>
    <phoneticPr fontId="1"/>
  </si>
  <si>
    <t>技　　　能　　　検　　　定</t>
    <rPh sb="0" eb="1">
      <t>ワザ</t>
    </rPh>
    <rPh sb="4" eb="5">
      <t>ノウ</t>
    </rPh>
    <rPh sb="8" eb="9">
      <t>ケン</t>
    </rPh>
    <rPh sb="12" eb="13">
      <t>サダム</t>
    </rPh>
    <phoneticPr fontId="1"/>
  </si>
  <si>
    <t>造　園　施　工
管　理　技　士</t>
    <rPh sb="0" eb="1">
      <t>ゾウ</t>
    </rPh>
    <rPh sb="2" eb="3">
      <t>エン</t>
    </rPh>
    <rPh sb="4" eb="5">
      <t>シ</t>
    </rPh>
    <rPh sb="6" eb="7">
      <t>コウ</t>
    </rPh>
    <rPh sb="8" eb="9">
      <t>カン</t>
    </rPh>
    <rPh sb="10" eb="11">
      <t>リ</t>
    </rPh>
    <rPh sb="12" eb="13">
      <t>ワザ</t>
    </rPh>
    <rPh sb="14" eb="15">
      <t>シ</t>
    </rPh>
    <phoneticPr fontId="1"/>
  </si>
  <si>
    <t>その他の技術者　　（実数）</t>
    <rPh sb="2" eb="3">
      <t>タ</t>
    </rPh>
    <rPh sb="4" eb="7">
      <t>ギジュツシャ</t>
    </rPh>
    <rPh sb="10" eb="12">
      <t>ジッスウ</t>
    </rPh>
    <phoneticPr fontId="1"/>
  </si>
  <si>
    <t>監 理 技 術 者 資 格 者 証 及 び
監理技術者講習修了証所持者数</t>
    <rPh sb="0" eb="1">
      <t>ラン</t>
    </rPh>
    <rPh sb="2" eb="3">
      <t>リ</t>
    </rPh>
    <rPh sb="4" eb="5">
      <t>ワザ</t>
    </rPh>
    <rPh sb="6" eb="7">
      <t>ジュツ</t>
    </rPh>
    <rPh sb="8" eb="9">
      <t>シャ</t>
    </rPh>
    <rPh sb="10" eb="11">
      <t>シ</t>
    </rPh>
    <rPh sb="12" eb="13">
      <t>カク</t>
    </rPh>
    <rPh sb="14" eb="15">
      <t>シャ</t>
    </rPh>
    <rPh sb="16" eb="17">
      <t>アカシ</t>
    </rPh>
    <rPh sb="18" eb="19">
      <t>オヨ</t>
    </rPh>
    <rPh sb="22" eb="24">
      <t>カンリ</t>
    </rPh>
    <rPh sb="24" eb="27">
      <t>ギジュツシャ</t>
    </rPh>
    <rPh sb="27" eb="29">
      <t>コウシュウ</t>
    </rPh>
    <rPh sb="29" eb="31">
      <t>シュウリョウ</t>
    </rPh>
    <rPh sb="31" eb="32">
      <t>アカシ</t>
    </rPh>
    <rPh sb="32" eb="35">
      <t>ショジシャ</t>
    </rPh>
    <rPh sb="35" eb="36">
      <t>カズ</t>
    </rPh>
    <phoneticPr fontId="1"/>
  </si>
  <si>
    <t>技 術 職 員 数 （実数）</t>
    <rPh sb="0" eb="1">
      <t>ワザ</t>
    </rPh>
    <rPh sb="2" eb="3">
      <t>ジュツ</t>
    </rPh>
    <rPh sb="4" eb="5">
      <t>ショク</t>
    </rPh>
    <rPh sb="6" eb="7">
      <t>イン</t>
    </rPh>
    <rPh sb="8" eb="9">
      <t>スウ</t>
    </rPh>
    <rPh sb="11" eb="13">
      <t>ジッスウ</t>
    </rPh>
    <phoneticPr fontId="1"/>
  </si>
  <si>
    <t>所　在　区　分</t>
    <rPh sb="0" eb="1">
      <t>トコロ</t>
    </rPh>
    <rPh sb="2" eb="3">
      <t>ザイ</t>
    </rPh>
    <rPh sb="4" eb="5">
      <t>ク</t>
    </rPh>
    <rPh sb="6" eb="7">
      <t>ブン</t>
    </rPh>
    <phoneticPr fontId="1"/>
  </si>
  <si>
    <t>希望工事種目コード</t>
    <rPh sb="0" eb="2">
      <t>キボウ</t>
    </rPh>
    <rPh sb="2" eb="4">
      <t>コウジ</t>
    </rPh>
    <rPh sb="4" eb="6">
      <t>シュモク</t>
    </rPh>
    <phoneticPr fontId="2"/>
  </si>
  <si>
    <t>１位</t>
    <rPh sb="1" eb="2">
      <t>イ</t>
    </rPh>
    <phoneticPr fontId="2"/>
  </si>
  <si>
    <t>２位</t>
    <rPh sb="1" eb="2">
      <t>イ</t>
    </rPh>
    <phoneticPr fontId="2"/>
  </si>
  <si>
    <t>審 査 基 準 日</t>
    <rPh sb="0" eb="1">
      <t>シン</t>
    </rPh>
    <rPh sb="2" eb="3">
      <t>サ</t>
    </rPh>
    <rPh sb="4" eb="5">
      <t>モト</t>
    </rPh>
    <rPh sb="6" eb="7">
      <t>ジュン</t>
    </rPh>
    <rPh sb="8" eb="9">
      <t>ビ</t>
    </rPh>
    <phoneticPr fontId="2"/>
  </si>
  <si>
    <t xml:space="preserve"> 資 本 金 等</t>
    <rPh sb="1" eb="2">
      <t>シ</t>
    </rPh>
    <rPh sb="3" eb="4">
      <t>ホン</t>
    </rPh>
    <rPh sb="5" eb="6">
      <t>キン</t>
    </rPh>
    <rPh sb="7" eb="8">
      <t>トウ</t>
    </rPh>
    <phoneticPr fontId="1"/>
  </si>
  <si>
    <t>千円</t>
    <rPh sb="0" eb="2">
      <t>センエン</t>
    </rPh>
    <phoneticPr fontId="2"/>
  </si>
  <si>
    <t>資　 本 　金</t>
    <rPh sb="0" eb="1">
      <t>シ</t>
    </rPh>
    <rPh sb="3" eb="4">
      <t>ホン</t>
    </rPh>
    <rPh sb="6" eb="7">
      <t>キン</t>
    </rPh>
    <phoneticPr fontId="2"/>
  </si>
  <si>
    <t>人</t>
    <rPh sb="0" eb="1">
      <t>ニン</t>
    </rPh>
    <phoneticPr fontId="2"/>
  </si>
  <si>
    <t>自己資本額</t>
    <rPh sb="0" eb="2">
      <t>ジコ</t>
    </rPh>
    <rPh sb="2" eb="4">
      <t>シホン</t>
    </rPh>
    <rPh sb="4" eb="5">
      <t>ガク</t>
    </rPh>
    <phoneticPr fontId="2"/>
  </si>
  <si>
    <t>年</t>
    <rPh sb="0" eb="1">
      <t>ネン</t>
    </rPh>
    <phoneticPr fontId="2"/>
  </si>
  <si>
    <t>合　　　　計</t>
    <rPh sb="0" eb="1">
      <t>ゴウ</t>
    </rPh>
    <rPh sb="5" eb="6">
      <t>ケイ</t>
    </rPh>
    <phoneticPr fontId="2"/>
  </si>
  <si>
    <t>約</t>
    <rPh sb="0" eb="1">
      <t>ヤク</t>
    </rPh>
    <phoneticPr fontId="2"/>
  </si>
  <si>
    <t>%</t>
    <phoneticPr fontId="2"/>
  </si>
  <si>
    <t xml:space="preserve"> 契 約 実 績</t>
    <rPh sb="1" eb="2">
      <t>チギリ</t>
    </rPh>
    <rPh sb="3" eb="4">
      <t>ヤク</t>
    </rPh>
    <rPh sb="5" eb="6">
      <t>ジツ</t>
    </rPh>
    <rPh sb="7" eb="8">
      <t>ツムギ</t>
    </rPh>
    <phoneticPr fontId="1"/>
  </si>
  <si>
    <t>｝契約実績</t>
    <phoneticPr fontId="2"/>
  </si>
  <si>
    <t>希　望
工　事
種　目</t>
    <rPh sb="0" eb="1">
      <t>マレ</t>
    </rPh>
    <rPh sb="2" eb="3">
      <t>ボウ</t>
    </rPh>
    <rPh sb="4" eb="5">
      <t>コウ</t>
    </rPh>
    <rPh sb="6" eb="7">
      <t>コト</t>
    </rPh>
    <rPh sb="8" eb="9">
      <t>タネ</t>
    </rPh>
    <rPh sb="10" eb="11">
      <t>メ</t>
    </rPh>
    <phoneticPr fontId="2"/>
  </si>
  <si>
    <t>完　成
（予定）
年　月</t>
    <rPh sb="0" eb="1">
      <t>カン</t>
    </rPh>
    <rPh sb="2" eb="3">
      <t>シゲル</t>
    </rPh>
    <rPh sb="5" eb="7">
      <t>ヨテイ</t>
    </rPh>
    <rPh sb="9" eb="10">
      <t>ネン</t>
    </rPh>
    <rPh sb="11" eb="12">
      <t>ツキ</t>
    </rPh>
    <phoneticPr fontId="2"/>
  </si>
  <si>
    <t>発　注　者
（契約相手方）</t>
    <rPh sb="0" eb="1">
      <t>ハツ</t>
    </rPh>
    <rPh sb="2" eb="3">
      <t>チュウ</t>
    </rPh>
    <rPh sb="4" eb="5">
      <t>シャ</t>
    </rPh>
    <rPh sb="7" eb="9">
      <t>ケイヤク</t>
    </rPh>
    <rPh sb="9" eb="11">
      <t>アイテ</t>
    </rPh>
    <rPh sb="11" eb="12">
      <t>カタ</t>
    </rPh>
    <phoneticPr fontId="2"/>
  </si>
  <si>
    <t>３位</t>
    <rPh sb="1" eb="2">
      <t>イ</t>
    </rPh>
    <phoneticPr fontId="2"/>
  </si>
  <si>
    <t>契約名称 （省略名称での記入可）</t>
    <rPh sb="0" eb="2">
      <t>ケイヤク</t>
    </rPh>
    <rPh sb="2" eb="4">
      <t>メイショウ</t>
    </rPh>
    <rPh sb="6" eb="8">
      <t>ショウリャク</t>
    </rPh>
    <rPh sb="8" eb="10">
      <t>メイショウ</t>
    </rPh>
    <rPh sb="12" eb="14">
      <t>キニュウ</t>
    </rPh>
    <rPh sb="14" eb="15">
      <t>カ</t>
    </rPh>
    <phoneticPr fontId="2"/>
  </si>
  <si>
    <t xml:space="preserve"> 官 民 契 約 比 率</t>
    <rPh sb="1" eb="2">
      <t>カン</t>
    </rPh>
    <rPh sb="3" eb="4">
      <t>ミン</t>
    </rPh>
    <rPh sb="5" eb="6">
      <t>チギリ</t>
    </rPh>
    <rPh sb="7" eb="8">
      <t>ヤク</t>
    </rPh>
    <rPh sb="9" eb="10">
      <t>ヒ</t>
    </rPh>
    <rPh sb="11" eb="12">
      <t>リツ</t>
    </rPh>
    <phoneticPr fontId="1"/>
  </si>
  <si>
    <t>鉄道関係</t>
    <rPh sb="0" eb="2">
      <t>テツドウ</t>
    </rPh>
    <rPh sb="2" eb="4">
      <t>カンケイ</t>
    </rPh>
    <phoneticPr fontId="2"/>
  </si>
  <si>
    <t>官　　公　　庁</t>
    <rPh sb="0" eb="1">
      <t>カン</t>
    </rPh>
    <rPh sb="3" eb="4">
      <t>コウ</t>
    </rPh>
    <rPh sb="6" eb="7">
      <t>チョウ</t>
    </rPh>
    <phoneticPr fontId="2"/>
  </si>
  <si>
    <t>民　　　　　 間</t>
    <rPh sb="0" eb="1">
      <t>タミ</t>
    </rPh>
    <rPh sb="7" eb="8">
      <t>アイダ</t>
    </rPh>
    <phoneticPr fontId="2"/>
  </si>
  <si>
    <t xml:space="preserve"> 営　業　年　数</t>
    <rPh sb="1" eb="2">
      <t>エイ</t>
    </rPh>
    <rPh sb="3" eb="4">
      <t>ギョウ</t>
    </rPh>
    <rPh sb="5" eb="6">
      <t>トシ</t>
    </rPh>
    <rPh sb="7" eb="8">
      <t>カズ</t>
    </rPh>
    <phoneticPr fontId="1"/>
  </si>
  <si>
    <t>希望順位</t>
    <rPh sb="0" eb="2">
      <t>キボウ</t>
    </rPh>
    <rPh sb="2" eb="4">
      <t>ジュンイ</t>
    </rPh>
    <phoneticPr fontId="2"/>
  </si>
  <si>
    <t>FAX番号</t>
    <rPh sb="3" eb="5">
      <t>バンゴウ</t>
    </rPh>
    <phoneticPr fontId="2"/>
  </si>
  <si>
    <t>年　間　平　均
完 成 工 事 高</t>
    <rPh sb="0" eb="1">
      <t>トシ</t>
    </rPh>
    <rPh sb="2" eb="3">
      <t>カン</t>
    </rPh>
    <rPh sb="4" eb="5">
      <t>ヒラ</t>
    </rPh>
    <rPh sb="6" eb="7">
      <t>タモツ</t>
    </rPh>
    <rPh sb="8" eb="9">
      <t>カン</t>
    </rPh>
    <rPh sb="10" eb="11">
      <t>シゲル</t>
    </rPh>
    <rPh sb="12" eb="13">
      <t>コウ</t>
    </rPh>
    <rPh sb="14" eb="15">
      <t>コト</t>
    </rPh>
    <rPh sb="16" eb="17">
      <t>ダカ</t>
    </rPh>
    <phoneticPr fontId="2"/>
  </si>
  <si>
    <t>経営事項審査
結果総合評点</t>
    <rPh sb="0" eb="1">
      <t>キョウ</t>
    </rPh>
    <rPh sb="1" eb="2">
      <t>エイ</t>
    </rPh>
    <rPh sb="2" eb="3">
      <t>コト</t>
    </rPh>
    <rPh sb="3" eb="4">
      <t>コウ</t>
    </rPh>
    <rPh sb="4" eb="5">
      <t>シン</t>
    </rPh>
    <rPh sb="5" eb="6">
      <t>サ</t>
    </rPh>
    <rPh sb="7" eb="8">
      <t>ムスブ</t>
    </rPh>
    <rPh sb="8" eb="9">
      <t>ハタシ</t>
    </rPh>
    <rPh sb="9" eb="10">
      <t>フサ</t>
    </rPh>
    <rPh sb="10" eb="11">
      <t>ゴウ</t>
    </rPh>
    <rPh sb="11" eb="12">
      <t>ヒョウ</t>
    </rPh>
    <rPh sb="12" eb="13">
      <t>テン</t>
    </rPh>
    <phoneticPr fontId="2"/>
  </si>
  <si>
    <t>建 設 業 許 可 等</t>
    <rPh sb="0" eb="1">
      <t>ケン</t>
    </rPh>
    <rPh sb="2" eb="3">
      <t>セツ</t>
    </rPh>
    <rPh sb="4" eb="5">
      <t>ギョウ</t>
    </rPh>
    <rPh sb="6" eb="7">
      <t>モト</t>
    </rPh>
    <rPh sb="8" eb="9">
      <t>カ</t>
    </rPh>
    <rPh sb="10" eb="11">
      <t>トウ</t>
    </rPh>
    <phoneticPr fontId="2"/>
  </si>
  <si>
    <t>官 庁 契 約 実 績</t>
    <rPh sb="0" eb="1">
      <t>カン</t>
    </rPh>
    <rPh sb="2" eb="3">
      <t>チョウ</t>
    </rPh>
    <rPh sb="4" eb="5">
      <t>チギリ</t>
    </rPh>
    <rPh sb="6" eb="7">
      <t>ヤク</t>
    </rPh>
    <rPh sb="8" eb="9">
      <t>ジツ</t>
    </rPh>
    <rPh sb="10" eb="11">
      <t>ツムギ</t>
    </rPh>
    <phoneticPr fontId="1"/>
  </si>
  <si>
    <t xml:space="preserve">※１ </t>
    <phoneticPr fontId="2"/>
  </si>
  <si>
    <t xml:space="preserve">※2 </t>
    <phoneticPr fontId="2"/>
  </si>
  <si>
    <t>（都道府県）</t>
    <rPh sb="1" eb="5">
      <t>トドウフケン</t>
    </rPh>
    <phoneticPr fontId="2"/>
  </si>
  <si>
    <t>建設工事関係</t>
    <rPh sb="0" eb="2">
      <t>ケンセツ</t>
    </rPh>
    <rPh sb="2" eb="4">
      <t>コウジ</t>
    </rPh>
    <rPh sb="4" eb="6">
      <t>カンケイ</t>
    </rPh>
    <phoneticPr fontId="2"/>
  </si>
  <si>
    <t>『　』は建設業の許可の種類</t>
    <rPh sb="4" eb="6">
      <t>ケンセツ</t>
    </rPh>
    <rPh sb="6" eb="7">
      <t>ギョウ</t>
    </rPh>
    <rPh sb="8" eb="10">
      <t>キョカ</t>
    </rPh>
    <rPh sb="11" eb="13">
      <t>シュルイ</t>
    </rPh>
    <phoneticPr fontId="2"/>
  </si>
  <si>
    <t>01</t>
    <phoneticPr fontId="2"/>
  </si>
  <si>
    <t>土木工事</t>
    <rPh sb="0" eb="2">
      <t>ドボク</t>
    </rPh>
    <rPh sb="2" eb="4">
      <t>コウジ</t>
    </rPh>
    <phoneticPr fontId="2"/>
  </si>
  <si>
    <t>一般土木工事</t>
    <rPh sb="0" eb="2">
      <t>イッパン</t>
    </rPh>
    <rPh sb="2" eb="4">
      <t>ドボク</t>
    </rPh>
    <rPh sb="4" eb="6">
      <t>コウジ</t>
    </rPh>
    <phoneticPr fontId="2"/>
  </si>
  <si>
    <t>工　事　種　目</t>
    <rPh sb="0" eb="1">
      <t>コウ</t>
    </rPh>
    <rPh sb="2" eb="3">
      <t>コト</t>
    </rPh>
    <rPh sb="4" eb="5">
      <t>タネ</t>
    </rPh>
    <rPh sb="6" eb="7">
      <t>メ</t>
    </rPh>
    <phoneticPr fontId="2"/>
  </si>
  <si>
    <t>工　　　種</t>
    <rPh sb="0" eb="1">
      <t>コウ</t>
    </rPh>
    <rPh sb="4" eb="5">
      <t>シュ</t>
    </rPh>
    <phoneticPr fontId="2"/>
  </si>
  <si>
    <t>備　　　　考</t>
    <rPh sb="0" eb="1">
      <t>ソナエ</t>
    </rPh>
    <rPh sb="5" eb="6">
      <t>コウ</t>
    </rPh>
    <phoneticPr fontId="2"/>
  </si>
  <si>
    <t>ｺｰﾄﾞ</t>
    <phoneticPr fontId="2"/>
  </si>
  <si>
    <t>02</t>
    <phoneticPr fontId="2"/>
  </si>
  <si>
    <t>下水道工事（開削工事）</t>
    <rPh sb="0" eb="3">
      <t>ゲスイドウ</t>
    </rPh>
    <rPh sb="3" eb="5">
      <t>コウジ</t>
    </rPh>
    <rPh sb="6" eb="8">
      <t>カイサク</t>
    </rPh>
    <rPh sb="8" eb="10">
      <t>コウジ</t>
    </rPh>
    <phoneticPr fontId="2"/>
  </si>
  <si>
    <t>03</t>
    <phoneticPr fontId="2"/>
  </si>
  <si>
    <t>下水道工事（推進工事）</t>
    <rPh sb="0" eb="3">
      <t>ゲスイドウ</t>
    </rPh>
    <rPh sb="3" eb="5">
      <t>コウジ</t>
    </rPh>
    <rPh sb="6" eb="8">
      <t>スイシン</t>
    </rPh>
    <rPh sb="8" eb="10">
      <t>コウジ</t>
    </rPh>
    <phoneticPr fontId="2"/>
  </si>
  <si>
    <t>04</t>
    <phoneticPr fontId="2"/>
  </si>
  <si>
    <t>20</t>
    <phoneticPr fontId="2"/>
  </si>
  <si>
    <t>その他</t>
    <rPh sb="2" eb="3">
      <t>タ</t>
    </rPh>
    <phoneticPr fontId="2"/>
  </si>
  <si>
    <t>舗装工事</t>
    <rPh sb="0" eb="2">
      <t>ホソウ</t>
    </rPh>
    <rPh sb="2" eb="4">
      <t>コウジ</t>
    </rPh>
    <phoneticPr fontId="2"/>
  </si>
  <si>
    <t>01</t>
    <phoneticPr fontId="2"/>
  </si>
  <si>
    <t>アスファルト舗装工事</t>
    <rPh sb="6" eb="8">
      <t>ホソウ</t>
    </rPh>
    <rPh sb="8" eb="10">
      <t>コウジ</t>
    </rPh>
    <phoneticPr fontId="2"/>
  </si>
  <si>
    <t>コンクリート舗装工事</t>
    <rPh sb="6" eb="8">
      <t>ホソウ</t>
    </rPh>
    <rPh sb="8" eb="10">
      <t>コウジ</t>
    </rPh>
    <phoneticPr fontId="2"/>
  </si>
  <si>
    <t>ブロック舗装工事</t>
    <rPh sb="4" eb="6">
      <t>ホソウ</t>
    </rPh>
    <rPh sb="6" eb="8">
      <t>コウジ</t>
    </rPh>
    <phoneticPr fontId="2"/>
  </si>
  <si>
    <t>スポーツ舗装工事</t>
    <rPh sb="4" eb="6">
      <t>ホソウ</t>
    </rPh>
    <rPh sb="6" eb="8">
      <t>コウジ</t>
    </rPh>
    <phoneticPr fontId="2"/>
  </si>
  <si>
    <t>水道施設工事</t>
    <rPh sb="0" eb="2">
      <t>スイドウ</t>
    </rPh>
    <rPh sb="2" eb="4">
      <t>シセツ</t>
    </rPh>
    <rPh sb="4" eb="6">
      <t>コウジ</t>
    </rPh>
    <phoneticPr fontId="2"/>
  </si>
  <si>
    <t>上水道配管布設工事</t>
    <rPh sb="0" eb="3">
      <t>ジョウスイドウ</t>
    </rPh>
    <rPh sb="3" eb="5">
      <t>ハイカン</t>
    </rPh>
    <rPh sb="5" eb="7">
      <t>フセツ</t>
    </rPh>
    <rPh sb="7" eb="9">
      <t>コウジ</t>
    </rPh>
    <phoneticPr fontId="2"/>
  </si>
  <si>
    <t>取水・浄水・配水施設工事</t>
    <rPh sb="0" eb="2">
      <t>シュスイ</t>
    </rPh>
    <rPh sb="3" eb="4">
      <t>ジョウ</t>
    </rPh>
    <rPh sb="4" eb="5">
      <t>スイ</t>
    </rPh>
    <rPh sb="6" eb="8">
      <t>ハイスイ</t>
    </rPh>
    <rPh sb="8" eb="10">
      <t>シセツ</t>
    </rPh>
    <rPh sb="10" eb="12">
      <t>コウジ</t>
    </rPh>
    <phoneticPr fontId="2"/>
  </si>
  <si>
    <t>汚水管布設工</t>
    <rPh sb="0" eb="2">
      <t>オスイ</t>
    </rPh>
    <rPh sb="2" eb="3">
      <t>カン</t>
    </rPh>
    <rPh sb="3" eb="5">
      <t>フセツ</t>
    </rPh>
    <rPh sb="5" eb="6">
      <t>コウ</t>
    </rPh>
    <phoneticPr fontId="2"/>
  </si>
  <si>
    <t>PC配水池、橋染上部工</t>
    <rPh sb="2" eb="4">
      <t>ハイスイ</t>
    </rPh>
    <rPh sb="4" eb="5">
      <t>イケ</t>
    </rPh>
    <rPh sb="6" eb="7">
      <t>ハシ</t>
    </rPh>
    <rPh sb="7" eb="8">
      <t>ゾメ</t>
    </rPh>
    <rPh sb="8" eb="10">
      <t>ジョウブ</t>
    </rPh>
    <rPh sb="10" eb="11">
      <t>コウ</t>
    </rPh>
    <phoneticPr fontId="2"/>
  </si>
  <si>
    <t>インターロッキング舗装等</t>
    <rPh sb="9" eb="11">
      <t>ホソウ</t>
    </rPh>
    <rPh sb="11" eb="12">
      <t>トウ</t>
    </rPh>
    <phoneticPr fontId="2"/>
  </si>
  <si>
    <t>競技場、テニスコート等</t>
    <rPh sb="0" eb="3">
      <t>キョウギジョウ</t>
    </rPh>
    <rPh sb="10" eb="11">
      <t>トウ</t>
    </rPh>
    <phoneticPr fontId="2"/>
  </si>
  <si>
    <t>公共下水道により収集された汚水処理施設設備工事（農集排処理場設備工事は除く）</t>
    <rPh sb="0" eb="2">
      <t>コウキョウ</t>
    </rPh>
    <rPh sb="2" eb="5">
      <t>ゲスイドウ</t>
    </rPh>
    <rPh sb="8" eb="10">
      <t>シュウシュウ</t>
    </rPh>
    <rPh sb="13" eb="15">
      <t>オスイ</t>
    </rPh>
    <rPh sb="15" eb="17">
      <t>ショリ</t>
    </rPh>
    <rPh sb="17" eb="19">
      <t>シセツ</t>
    </rPh>
    <rPh sb="19" eb="21">
      <t>セツビ</t>
    </rPh>
    <rPh sb="21" eb="23">
      <t>コウジ</t>
    </rPh>
    <rPh sb="24" eb="25">
      <t>ノウ</t>
    </rPh>
    <rPh sb="25" eb="26">
      <t>シュウ</t>
    </rPh>
    <rPh sb="26" eb="27">
      <t>ハイ</t>
    </rPh>
    <rPh sb="27" eb="30">
      <t>ショリジョウ</t>
    </rPh>
    <rPh sb="30" eb="32">
      <t>セツビ</t>
    </rPh>
    <rPh sb="32" eb="34">
      <t>コウジ</t>
    </rPh>
    <rPh sb="35" eb="36">
      <t>ノゾ</t>
    </rPh>
    <phoneticPr fontId="2"/>
  </si>
  <si>
    <t>大　分　類</t>
    <rPh sb="0" eb="1">
      <t>ダイ</t>
    </rPh>
    <rPh sb="2" eb="3">
      <t>ブン</t>
    </rPh>
    <rPh sb="4" eb="5">
      <t>タグイ</t>
    </rPh>
    <phoneticPr fontId="2"/>
  </si>
  <si>
    <t>小　分　類</t>
    <rPh sb="0" eb="1">
      <t>ショウ</t>
    </rPh>
    <rPh sb="2" eb="3">
      <t>ブン</t>
    </rPh>
    <rPh sb="4" eb="5">
      <t>タグイ</t>
    </rPh>
    <phoneticPr fontId="2"/>
  </si>
  <si>
    <t>（丁目番地）</t>
    <rPh sb="1" eb="2">
      <t>チョウ</t>
    </rPh>
    <rPh sb="2" eb="3">
      <t>メ</t>
    </rPh>
    <rPh sb="3" eb="5">
      <t>バンチ</t>
    </rPh>
    <phoneticPr fontId="2"/>
  </si>
  <si>
    <t>建設工事業者保守台帳</t>
    <phoneticPr fontId="2"/>
  </si>
  <si>
    <t>常　時　契　約　締　結　先　の　技　術　職　員</t>
    <rPh sb="0" eb="1">
      <t>ツネ</t>
    </rPh>
    <rPh sb="2" eb="3">
      <t>ジ</t>
    </rPh>
    <rPh sb="4" eb="5">
      <t>チギリ</t>
    </rPh>
    <rPh sb="6" eb="7">
      <t>ヤク</t>
    </rPh>
    <rPh sb="8" eb="9">
      <t>シメ</t>
    </rPh>
    <rPh sb="10" eb="11">
      <t>ムスブ</t>
    </rPh>
    <rPh sb="12" eb="13">
      <t>サキ</t>
    </rPh>
    <rPh sb="16" eb="17">
      <t>ワザ</t>
    </rPh>
    <rPh sb="18" eb="19">
      <t>ジュツ</t>
    </rPh>
    <rPh sb="20" eb="21">
      <t>ショク</t>
    </rPh>
    <rPh sb="22" eb="23">
      <t>イン</t>
    </rPh>
    <phoneticPr fontId="2"/>
  </si>
  <si>
    <t>不明</t>
    <rPh sb="0" eb="2">
      <t>フメイ</t>
    </rPh>
    <phoneticPr fontId="2"/>
  </si>
  <si>
    <t>社会貢献</t>
    <rPh sb="0" eb="2">
      <t>シャカイ</t>
    </rPh>
    <rPh sb="2" eb="4">
      <t>コウケン</t>
    </rPh>
    <phoneticPr fontId="2"/>
  </si>
  <si>
    <t>ＮＰＯ</t>
    <phoneticPr fontId="2"/>
  </si>
  <si>
    <t>西鉄</t>
    <rPh sb="0" eb="1">
      <t>ニシ</t>
    </rPh>
    <rPh sb="1" eb="2">
      <t>テツ</t>
    </rPh>
    <phoneticPr fontId="2"/>
  </si>
  <si>
    <t xml:space="preserve"> 建 設 業 許 可 番 号</t>
    <rPh sb="1" eb="2">
      <t>ケン</t>
    </rPh>
    <rPh sb="3" eb="4">
      <t>セツ</t>
    </rPh>
    <rPh sb="5" eb="6">
      <t>ギョウ</t>
    </rPh>
    <rPh sb="7" eb="8">
      <t>モト</t>
    </rPh>
    <rPh sb="9" eb="10">
      <t>カ</t>
    </rPh>
    <rPh sb="11" eb="12">
      <t>バン</t>
    </rPh>
    <rPh sb="13" eb="14">
      <t>ゴウ</t>
    </rPh>
    <phoneticPr fontId="1"/>
  </si>
  <si>
    <t>般特</t>
    <rPh sb="0" eb="1">
      <t>パン</t>
    </rPh>
    <rPh sb="1" eb="2">
      <t>トク</t>
    </rPh>
    <phoneticPr fontId="2"/>
  </si>
  <si>
    <t>特定</t>
    <rPh sb="0" eb="2">
      <t>トクテイ</t>
    </rPh>
    <phoneticPr fontId="2"/>
  </si>
  <si>
    <t>一般</t>
    <rPh sb="0" eb="2">
      <t>イッパン</t>
    </rPh>
    <phoneticPr fontId="2"/>
  </si>
  <si>
    <t>ＩＳＯ関係</t>
    <rPh sb="3" eb="5">
      <t>カンケイ</t>
    </rPh>
    <phoneticPr fontId="2"/>
  </si>
  <si>
    <t>ＪＲ九州</t>
    <rPh sb="2" eb="4">
      <t>キュウシュウ</t>
    </rPh>
    <phoneticPr fontId="2"/>
  </si>
  <si>
    <t>他</t>
    <rPh sb="0" eb="1">
      <t>ホカ</t>
    </rPh>
    <phoneticPr fontId="2"/>
  </si>
  <si>
    <t>月</t>
    <rPh sb="0" eb="1">
      <t>ツキ</t>
    </rPh>
    <phoneticPr fontId="2"/>
  </si>
  <si>
    <t>許可</t>
    <rPh sb="0" eb="2">
      <t>キョカ</t>
    </rPh>
    <phoneticPr fontId="2"/>
  </si>
  <si>
    <t>種類</t>
    <rPh sb="0" eb="2">
      <t>シュルイ</t>
    </rPh>
    <phoneticPr fontId="2"/>
  </si>
  <si>
    <t>年度</t>
    <rPh sb="0" eb="2">
      <t>ネンド</t>
    </rPh>
    <phoneticPr fontId="2"/>
  </si>
  <si>
    <t>番号</t>
    <rPh sb="0" eb="2">
      <t>バンゴウ</t>
    </rPh>
    <phoneticPr fontId="2"/>
  </si>
  <si>
    <t>（1.大臣、2.知事）</t>
    <phoneticPr fontId="2"/>
  </si>
  <si>
    <t>（1.一般、2.特定、3.般特）</t>
    <phoneticPr fontId="2"/>
  </si>
  <si>
    <t>※１　1.一般、 2.特定</t>
    <rPh sb="5" eb="7">
      <t>イッパン</t>
    </rPh>
    <rPh sb="11" eb="13">
      <t>トクテイ</t>
    </rPh>
    <phoneticPr fontId="2"/>
  </si>
  <si>
    <t>※２　1.有</t>
    <rPh sb="5" eb="6">
      <t>アリ</t>
    </rPh>
    <phoneticPr fontId="2"/>
  </si>
  <si>
    <t>契　　　　　約　　　　　概　　　　　要</t>
    <rPh sb="0" eb="1">
      <t>チギリ</t>
    </rPh>
    <rPh sb="6" eb="7">
      <t>ヤク</t>
    </rPh>
    <rPh sb="12" eb="13">
      <t>オオムネ</t>
    </rPh>
    <rPh sb="18" eb="19">
      <t>ヨウ</t>
    </rPh>
    <phoneticPr fontId="2"/>
  </si>
  <si>
    <t>大臣</t>
    <rPh sb="0" eb="2">
      <t>ダイジン</t>
    </rPh>
    <phoneticPr fontId="2"/>
  </si>
  <si>
    <t>知事</t>
    <rPh sb="0" eb="2">
      <t>チジ</t>
    </rPh>
    <phoneticPr fontId="2"/>
  </si>
  <si>
    <t>役 職 名</t>
    <rPh sb="0" eb="1">
      <t>エキ</t>
    </rPh>
    <rPh sb="2" eb="3">
      <t>ショク</t>
    </rPh>
    <rPh sb="4" eb="5">
      <t>メイ</t>
    </rPh>
    <phoneticPr fontId="1"/>
  </si>
  <si>
    <t>氏　　名</t>
    <rPh sb="0" eb="1">
      <t>シ</t>
    </rPh>
    <rPh sb="3" eb="4">
      <t>メイ</t>
    </rPh>
    <phoneticPr fontId="1"/>
  </si>
  <si>
    <t>常 時 契 約 締 結 先 の 技 術 職 員</t>
    <rPh sb="0" eb="1">
      <t>ツネ</t>
    </rPh>
    <rPh sb="2" eb="3">
      <t>ジ</t>
    </rPh>
    <rPh sb="4" eb="5">
      <t>チギリ</t>
    </rPh>
    <rPh sb="6" eb="7">
      <t>ヤク</t>
    </rPh>
    <rPh sb="8" eb="9">
      <t>シメ</t>
    </rPh>
    <rPh sb="10" eb="11">
      <t>ムスブ</t>
    </rPh>
    <rPh sb="12" eb="13">
      <t>サキ</t>
    </rPh>
    <rPh sb="16" eb="17">
      <t>ワザ</t>
    </rPh>
    <rPh sb="18" eb="19">
      <t>ジュツ</t>
    </rPh>
    <rPh sb="20" eb="21">
      <t>ショク</t>
    </rPh>
    <rPh sb="22" eb="23">
      <t>イン</t>
    </rPh>
    <phoneticPr fontId="2"/>
  </si>
  <si>
    <t>ISO9000系</t>
    <rPh sb="7" eb="8">
      <t>ケイ</t>
    </rPh>
    <phoneticPr fontId="2"/>
  </si>
  <si>
    <t>有</t>
    <rPh sb="0" eb="1">
      <t>ア</t>
    </rPh>
    <phoneticPr fontId="2"/>
  </si>
  <si>
    <t>登録</t>
    <rPh sb="0" eb="2">
      <t>トウロク</t>
    </rPh>
    <phoneticPr fontId="2"/>
  </si>
  <si>
    <t>造園工事</t>
    <rPh sb="0" eb="2">
      <t>ゾウエン</t>
    </rPh>
    <rPh sb="2" eb="4">
      <t>コウジ</t>
    </rPh>
    <phoneticPr fontId="2"/>
  </si>
  <si>
    <t>公園一式工事</t>
    <rPh sb="0" eb="2">
      <t>コウエン</t>
    </rPh>
    <rPh sb="2" eb="4">
      <t>イッシキ</t>
    </rPh>
    <rPh sb="4" eb="6">
      <t>コウジ</t>
    </rPh>
    <phoneticPr fontId="2"/>
  </si>
  <si>
    <t>樹木剪定・樹木消毒・施肥工事</t>
    <rPh sb="0" eb="2">
      <t>ジュモク</t>
    </rPh>
    <rPh sb="2" eb="4">
      <t>センテイ</t>
    </rPh>
    <rPh sb="5" eb="7">
      <t>ジュモク</t>
    </rPh>
    <rPh sb="7" eb="9">
      <t>ショウドク</t>
    </rPh>
    <rPh sb="10" eb="12">
      <t>セヒ</t>
    </rPh>
    <rPh sb="12" eb="14">
      <t>コウジ</t>
    </rPh>
    <phoneticPr fontId="2"/>
  </si>
  <si>
    <t>植栽、造成を含む</t>
    <rPh sb="0" eb="2">
      <t>ショクサイ</t>
    </rPh>
    <rPh sb="3" eb="5">
      <t>ゾウセイ</t>
    </rPh>
    <rPh sb="6" eb="7">
      <t>フク</t>
    </rPh>
    <phoneticPr fontId="2"/>
  </si>
  <si>
    <t>除草を除く</t>
    <rPh sb="0" eb="2">
      <t>ジョソウ</t>
    </rPh>
    <rPh sb="3" eb="4">
      <t>ノゾ</t>
    </rPh>
    <phoneticPr fontId="2"/>
  </si>
  <si>
    <t>建築工事</t>
    <rPh sb="0" eb="2">
      <t>ケンチク</t>
    </rPh>
    <rPh sb="2" eb="4">
      <t>コウジ</t>
    </rPh>
    <phoneticPr fontId="2"/>
  </si>
  <si>
    <t>コンクリート造建築工事</t>
    <rPh sb="6" eb="7">
      <t>ヅクリ</t>
    </rPh>
    <rPh sb="7" eb="9">
      <t>ケンチク</t>
    </rPh>
    <rPh sb="9" eb="11">
      <t>コウジ</t>
    </rPh>
    <phoneticPr fontId="2"/>
  </si>
  <si>
    <t>鉄骨造建築工事</t>
    <rPh sb="0" eb="2">
      <t>テッコツ</t>
    </rPh>
    <rPh sb="2" eb="3">
      <t>ヅクリ</t>
    </rPh>
    <rPh sb="3" eb="5">
      <t>ケンチク</t>
    </rPh>
    <rPh sb="5" eb="7">
      <t>コウジ</t>
    </rPh>
    <phoneticPr fontId="2"/>
  </si>
  <si>
    <t>プレハブ造建築工事</t>
    <rPh sb="4" eb="5">
      <t>ゾウ</t>
    </rPh>
    <rPh sb="5" eb="7">
      <t>ケンチク</t>
    </rPh>
    <rPh sb="7" eb="9">
      <t>コウジ</t>
    </rPh>
    <phoneticPr fontId="2"/>
  </si>
  <si>
    <t>RC、SRC、PC造</t>
    <rPh sb="9" eb="10">
      <t>ゾウ</t>
    </rPh>
    <phoneticPr fontId="2"/>
  </si>
  <si>
    <t>ﾘｰｽ契約となるものは、別途「物品・役務提供」の登録が必要</t>
    <rPh sb="3" eb="5">
      <t>ケイヤク</t>
    </rPh>
    <rPh sb="12" eb="14">
      <t>ベット</t>
    </rPh>
    <rPh sb="15" eb="17">
      <t>ブッピン</t>
    </rPh>
    <rPh sb="18" eb="20">
      <t>エキム</t>
    </rPh>
    <rPh sb="20" eb="22">
      <t>テイキョウ</t>
    </rPh>
    <rPh sb="24" eb="26">
      <t>トウロク</t>
    </rPh>
    <rPh sb="27" eb="29">
      <t>ヒツヨウ</t>
    </rPh>
    <phoneticPr fontId="2"/>
  </si>
  <si>
    <t>電気工事</t>
    <rPh sb="0" eb="2">
      <t>デンキ</t>
    </rPh>
    <rPh sb="2" eb="4">
      <t>コウジ</t>
    </rPh>
    <phoneticPr fontId="2"/>
  </si>
  <si>
    <t>建築電気設備工事</t>
    <rPh sb="0" eb="2">
      <t>ケンチク</t>
    </rPh>
    <rPh sb="2" eb="4">
      <t>デンキ</t>
    </rPh>
    <rPh sb="4" eb="6">
      <t>セツビ</t>
    </rPh>
    <rPh sb="6" eb="8">
      <t>コウジ</t>
    </rPh>
    <phoneticPr fontId="2"/>
  </si>
  <si>
    <t>発電・変電設備工事</t>
    <rPh sb="0" eb="2">
      <t>ハツデン</t>
    </rPh>
    <rPh sb="3" eb="5">
      <t>ヘンデン</t>
    </rPh>
    <rPh sb="5" eb="7">
      <t>セツビ</t>
    </rPh>
    <rPh sb="7" eb="9">
      <t>コウジ</t>
    </rPh>
    <phoneticPr fontId="2"/>
  </si>
  <si>
    <t>道路照明・街灯・防犯灯設備工事</t>
    <rPh sb="0" eb="2">
      <t>ドウロ</t>
    </rPh>
    <rPh sb="2" eb="4">
      <t>ショウメイ</t>
    </rPh>
    <rPh sb="5" eb="7">
      <t>ガイトウ</t>
    </rPh>
    <rPh sb="8" eb="10">
      <t>ボウハン</t>
    </rPh>
    <rPh sb="10" eb="11">
      <t>トウ</t>
    </rPh>
    <rPh sb="11" eb="13">
      <t>セツビ</t>
    </rPh>
    <rPh sb="13" eb="15">
      <t>コウジ</t>
    </rPh>
    <phoneticPr fontId="2"/>
  </si>
  <si>
    <t>信号・ネオン設備工事</t>
    <rPh sb="0" eb="2">
      <t>シンゴウ</t>
    </rPh>
    <rPh sb="6" eb="8">
      <t>セツビ</t>
    </rPh>
    <rPh sb="8" eb="10">
      <t>コウジ</t>
    </rPh>
    <phoneticPr fontId="2"/>
  </si>
  <si>
    <t>05</t>
    <phoneticPr fontId="2"/>
  </si>
  <si>
    <t>電気計装設備工事</t>
    <rPh sb="0" eb="2">
      <t>デンキ</t>
    </rPh>
    <rPh sb="2" eb="3">
      <t>ケイ</t>
    </rPh>
    <rPh sb="3" eb="4">
      <t>ソウ</t>
    </rPh>
    <rPh sb="4" eb="6">
      <t>セツビ</t>
    </rPh>
    <rPh sb="6" eb="8">
      <t>コウジ</t>
    </rPh>
    <phoneticPr fontId="2"/>
  </si>
  <si>
    <t>電気通信工事</t>
    <rPh sb="0" eb="2">
      <t>デンキ</t>
    </rPh>
    <rPh sb="2" eb="4">
      <t>ツウシン</t>
    </rPh>
    <rPh sb="4" eb="6">
      <t>コウジ</t>
    </rPh>
    <phoneticPr fontId="2"/>
  </si>
  <si>
    <t>電話・放送機械設置工事</t>
    <rPh sb="0" eb="2">
      <t>デンワ</t>
    </rPh>
    <rPh sb="3" eb="5">
      <t>ホウソウ</t>
    </rPh>
    <rPh sb="5" eb="7">
      <t>キカイ</t>
    </rPh>
    <rPh sb="7" eb="9">
      <t>セッチ</t>
    </rPh>
    <rPh sb="9" eb="11">
      <t>コウジ</t>
    </rPh>
    <phoneticPr fontId="2"/>
  </si>
  <si>
    <t>02</t>
    <phoneticPr fontId="2"/>
  </si>
  <si>
    <t>データ通信・情報制御設備工事</t>
    <rPh sb="3" eb="5">
      <t>ツウシン</t>
    </rPh>
    <rPh sb="6" eb="8">
      <t>ジョウホウ</t>
    </rPh>
    <rPh sb="8" eb="10">
      <t>セイギョ</t>
    </rPh>
    <rPh sb="10" eb="12">
      <t>セツビ</t>
    </rPh>
    <rPh sb="12" eb="14">
      <t>コウジ</t>
    </rPh>
    <phoneticPr fontId="2"/>
  </si>
  <si>
    <t>03</t>
    <phoneticPr fontId="2"/>
  </si>
  <si>
    <t>通信線路・通信機械設置工事</t>
    <rPh sb="0" eb="2">
      <t>ツウシン</t>
    </rPh>
    <rPh sb="2" eb="4">
      <t>センロ</t>
    </rPh>
    <rPh sb="5" eb="7">
      <t>ツウシン</t>
    </rPh>
    <rPh sb="7" eb="9">
      <t>キカイ</t>
    </rPh>
    <rPh sb="9" eb="11">
      <t>セッチ</t>
    </rPh>
    <rPh sb="11" eb="13">
      <t>コウジ</t>
    </rPh>
    <phoneticPr fontId="2"/>
  </si>
  <si>
    <t>04</t>
    <phoneticPr fontId="2"/>
  </si>
  <si>
    <t>20</t>
    <phoneticPr fontId="2"/>
  </si>
  <si>
    <t>管工事</t>
    <rPh sb="0" eb="1">
      <t>カン</t>
    </rPh>
    <rPh sb="1" eb="3">
      <t>コウジ</t>
    </rPh>
    <phoneticPr fontId="2"/>
  </si>
  <si>
    <t>給排水・衛生設備工事</t>
    <rPh sb="0" eb="3">
      <t>キュウハイスイ</t>
    </rPh>
    <rPh sb="4" eb="6">
      <t>エイセイ</t>
    </rPh>
    <rPh sb="6" eb="8">
      <t>セツビ</t>
    </rPh>
    <rPh sb="8" eb="10">
      <t>コウジ</t>
    </rPh>
    <phoneticPr fontId="2"/>
  </si>
  <si>
    <t>空調・冷暖房設備工事</t>
    <rPh sb="0" eb="2">
      <t>クウチョウ</t>
    </rPh>
    <rPh sb="3" eb="6">
      <t>レイダンボウ</t>
    </rPh>
    <rPh sb="6" eb="8">
      <t>セツビ</t>
    </rPh>
    <rPh sb="8" eb="10">
      <t>コウジ</t>
    </rPh>
    <phoneticPr fontId="2"/>
  </si>
  <si>
    <t>厨房設備工事</t>
    <rPh sb="0" eb="2">
      <t>チュウボウ</t>
    </rPh>
    <rPh sb="2" eb="4">
      <t>セツビ</t>
    </rPh>
    <rPh sb="4" eb="6">
      <t>コウジ</t>
    </rPh>
    <phoneticPr fontId="2"/>
  </si>
  <si>
    <t>ガス管配管工事</t>
    <rPh sb="2" eb="3">
      <t>カン</t>
    </rPh>
    <rPh sb="3" eb="5">
      <t>ハイカン</t>
    </rPh>
    <rPh sb="5" eb="7">
      <t>コウジ</t>
    </rPh>
    <phoneticPr fontId="2"/>
  </si>
  <si>
    <t>浄化槽工事</t>
    <rPh sb="0" eb="3">
      <t>ジョウカソウ</t>
    </rPh>
    <rPh sb="3" eb="5">
      <t>コウジ</t>
    </rPh>
    <phoneticPr fontId="2"/>
  </si>
  <si>
    <t>冷凍設備含む</t>
    <rPh sb="0" eb="2">
      <t>レイトウ</t>
    </rPh>
    <rPh sb="2" eb="4">
      <t>セツビ</t>
    </rPh>
    <rPh sb="4" eb="5">
      <t>フク</t>
    </rPh>
    <phoneticPr fontId="2"/>
  </si>
  <si>
    <t>農業集落排水処理場設備工事含む</t>
    <rPh sb="0" eb="2">
      <t>ノウギョウ</t>
    </rPh>
    <rPh sb="2" eb="4">
      <t>シュウラク</t>
    </rPh>
    <rPh sb="4" eb="6">
      <t>ハイスイ</t>
    </rPh>
    <rPh sb="6" eb="8">
      <t>ショリ</t>
    </rPh>
    <rPh sb="8" eb="9">
      <t>ジョウ</t>
    </rPh>
    <rPh sb="9" eb="11">
      <t>セツビ</t>
    </rPh>
    <rPh sb="11" eb="13">
      <t>コウジ</t>
    </rPh>
    <rPh sb="13" eb="14">
      <t>フク</t>
    </rPh>
    <phoneticPr fontId="2"/>
  </si>
  <si>
    <t>管内更生工事等</t>
    <rPh sb="0" eb="2">
      <t>カンナイ</t>
    </rPh>
    <rPh sb="2" eb="4">
      <t>コウセイ</t>
    </rPh>
    <rPh sb="4" eb="6">
      <t>コウジ</t>
    </rPh>
    <rPh sb="6" eb="7">
      <t>ナド</t>
    </rPh>
    <phoneticPr fontId="2"/>
  </si>
  <si>
    <t>塗装工事</t>
    <rPh sb="0" eb="2">
      <t>トソウ</t>
    </rPh>
    <rPh sb="2" eb="4">
      <t>コウジ</t>
    </rPh>
    <phoneticPr fontId="2"/>
  </si>
  <si>
    <t>鋼構造物塗装工事</t>
    <rPh sb="0" eb="1">
      <t>コウ</t>
    </rPh>
    <rPh sb="1" eb="4">
      <t>コウゾウブツ</t>
    </rPh>
    <rPh sb="4" eb="6">
      <t>トソウ</t>
    </rPh>
    <rPh sb="6" eb="8">
      <t>コウジ</t>
    </rPh>
    <phoneticPr fontId="2"/>
  </si>
  <si>
    <t>路面標示工事</t>
    <rPh sb="0" eb="2">
      <t>ロメン</t>
    </rPh>
    <rPh sb="2" eb="4">
      <t>ヒョウジ</t>
    </rPh>
    <rPh sb="4" eb="6">
      <t>コウジ</t>
    </rPh>
    <phoneticPr fontId="2"/>
  </si>
  <si>
    <t>防水・止水工事</t>
    <rPh sb="0" eb="2">
      <t>ボウスイ</t>
    </rPh>
    <rPh sb="3" eb="5">
      <t>シスイ</t>
    </rPh>
    <rPh sb="5" eb="7">
      <t>コウジ</t>
    </rPh>
    <phoneticPr fontId="2"/>
  </si>
  <si>
    <t>アスファルト防水工事</t>
    <rPh sb="6" eb="8">
      <t>ボウスイ</t>
    </rPh>
    <rPh sb="8" eb="10">
      <t>コウジ</t>
    </rPh>
    <phoneticPr fontId="2"/>
  </si>
  <si>
    <t>塗膜防水工事</t>
    <rPh sb="0" eb="2">
      <t>トマク</t>
    </rPh>
    <rPh sb="2" eb="4">
      <t>ボウスイ</t>
    </rPh>
    <rPh sb="4" eb="6">
      <t>コウジ</t>
    </rPh>
    <phoneticPr fontId="2"/>
  </si>
  <si>
    <t>シート防水工事</t>
    <rPh sb="3" eb="5">
      <t>ボウスイ</t>
    </rPh>
    <rPh sb="5" eb="7">
      <t>コウジ</t>
    </rPh>
    <phoneticPr fontId="2"/>
  </si>
  <si>
    <t>注入防水工事</t>
    <rPh sb="0" eb="2">
      <t>チュウニュウ</t>
    </rPh>
    <rPh sb="2" eb="4">
      <t>ボウスイ</t>
    </rPh>
    <rPh sb="4" eb="6">
      <t>コウジ</t>
    </rPh>
    <phoneticPr fontId="2"/>
  </si>
  <si>
    <t>鋼構造物工事</t>
    <rPh sb="0" eb="1">
      <t>コウ</t>
    </rPh>
    <rPh sb="1" eb="4">
      <t>コウゾウブツ</t>
    </rPh>
    <rPh sb="4" eb="6">
      <t>コウジ</t>
    </rPh>
    <phoneticPr fontId="2"/>
  </si>
  <si>
    <t>水門等の門扉設置工事</t>
    <rPh sb="0" eb="2">
      <t>スイモン</t>
    </rPh>
    <rPh sb="2" eb="3">
      <t>トウ</t>
    </rPh>
    <rPh sb="4" eb="5">
      <t>モン</t>
    </rPh>
    <rPh sb="5" eb="6">
      <t>トビラ</t>
    </rPh>
    <rPh sb="6" eb="8">
      <t>セッチ</t>
    </rPh>
    <rPh sb="8" eb="10">
      <t>コウジ</t>
    </rPh>
    <phoneticPr fontId="2"/>
  </si>
  <si>
    <t>鉄骨・鉄塔・貯蔵タンク設置工事</t>
    <rPh sb="0" eb="2">
      <t>テッコツ</t>
    </rPh>
    <rPh sb="3" eb="5">
      <t>テットウ</t>
    </rPh>
    <rPh sb="6" eb="8">
      <t>チョゾウ</t>
    </rPh>
    <rPh sb="11" eb="13">
      <t>セッチ</t>
    </rPh>
    <rPh sb="13" eb="15">
      <t>コウジ</t>
    </rPh>
    <phoneticPr fontId="2"/>
  </si>
  <si>
    <t>橋梁工事</t>
    <rPh sb="0" eb="2">
      <t>キョウリョウ</t>
    </rPh>
    <rPh sb="2" eb="4">
      <t>コウジ</t>
    </rPh>
    <phoneticPr fontId="2"/>
  </si>
  <si>
    <t>機械器具設置工事</t>
    <rPh sb="0" eb="2">
      <t>キカイ</t>
    </rPh>
    <rPh sb="2" eb="4">
      <t>キグ</t>
    </rPh>
    <rPh sb="4" eb="6">
      <t>セッチ</t>
    </rPh>
    <rPh sb="6" eb="8">
      <t>コウジ</t>
    </rPh>
    <phoneticPr fontId="2"/>
  </si>
  <si>
    <t>ポンプ設備工事</t>
    <rPh sb="3" eb="5">
      <t>セツビ</t>
    </rPh>
    <rPh sb="5" eb="7">
      <t>コウジ</t>
    </rPh>
    <phoneticPr fontId="2"/>
  </si>
  <si>
    <t>プールろ過設備工事</t>
    <rPh sb="4" eb="5">
      <t>カ</t>
    </rPh>
    <rPh sb="5" eb="7">
      <t>セツビ</t>
    </rPh>
    <rPh sb="7" eb="9">
      <t>コウジ</t>
    </rPh>
    <phoneticPr fontId="2"/>
  </si>
  <si>
    <t>内燃力発電設備工事</t>
    <rPh sb="0" eb="2">
      <t>ナイネン</t>
    </rPh>
    <rPh sb="2" eb="3">
      <t>リョク</t>
    </rPh>
    <rPh sb="3" eb="5">
      <t>ハツデン</t>
    </rPh>
    <rPh sb="5" eb="7">
      <t>セツビ</t>
    </rPh>
    <rPh sb="7" eb="9">
      <t>コウジ</t>
    </rPh>
    <phoneticPr fontId="2"/>
  </si>
  <si>
    <t>昇降機設備工事</t>
    <rPh sb="0" eb="3">
      <t>ショウコウキ</t>
    </rPh>
    <rPh sb="3" eb="5">
      <t>セツビ</t>
    </rPh>
    <rPh sb="5" eb="7">
      <t>コウジ</t>
    </rPh>
    <phoneticPr fontId="2"/>
  </si>
  <si>
    <t>集麈・給排気機器設置工事</t>
    <rPh sb="0" eb="1">
      <t>シュウ</t>
    </rPh>
    <rPh sb="1" eb="2">
      <t>シュ</t>
    </rPh>
    <rPh sb="3" eb="6">
      <t>キュウハイキ</t>
    </rPh>
    <rPh sb="6" eb="8">
      <t>キキ</t>
    </rPh>
    <rPh sb="8" eb="10">
      <t>セッチ</t>
    </rPh>
    <rPh sb="10" eb="12">
      <t>コウジ</t>
    </rPh>
    <phoneticPr fontId="2"/>
  </si>
  <si>
    <t>06</t>
    <phoneticPr fontId="2"/>
  </si>
  <si>
    <t>遊戯施設設置工事</t>
    <rPh sb="0" eb="2">
      <t>ユウギ</t>
    </rPh>
    <rPh sb="2" eb="4">
      <t>シセツ</t>
    </rPh>
    <rPh sb="4" eb="6">
      <t>セッチ</t>
    </rPh>
    <rPh sb="6" eb="8">
      <t>コウジ</t>
    </rPh>
    <phoneticPr fontId="2"/>
  </si>
  <si>
    <t>舞台装置設置、立体駐車場設備等</t>
    <rPh sb="0" eb="2">
      <t>ブタイ</t>
    </rPh>
    <rPh sb="2" eb="4">
      <t>ソウチ</t>
    </rPh>
    <rPh sb="4" eb="6">
      <t>セッチ</t>
    </rPh>
    <rPh sb="7" eb="9">
      <t>リッタイ</t>
    </rPh>
    <rPh sb="9" eb="12">
      <t>チュウシャジョウ</t>
    </rPh>
    <rPh sb="12" eb="14">
      <t>セツビ</t>
    </rPh>
    <rPh sb="14" eb="15">
      <t>トウ</t>
    </rPh>
    <phoneticPr fontId="2"/>
  </si>
  <si>
    <t>公園遊具等設備</t>
    <rPh sb="0" eb="2">
      <t>コウエン</t>
    </rPh>
    <rPh sb="2" eb="4">
      <t>ユウグ</t>
    </rPh>
    <rPh sb="4" eb="5">
      <t>トウ</t>
    </rPh>
    <rPh sb="5" eb="7">
      <t>セツビ</t>
    </rPh>
    <phoneticPr fontId="2"/>
  </si>
  <si>
    <t>自家発電設備</t>
    <rPh sb="0" eb="2">
      <t>ジカ</t>
    </rPh>
    <rPh sb="2" eb="4">
      <t>ハツデン</t>
    </rPh>
    <rPh sb="4" eb="6">
      <t>セツビ</t>
    </rPh>
    <phoneticPr fontId="2"/>
  </si>
  <si>
    <t>上水、下水、農業用ポンプ設備</t>
    <rPh sb="0" eb="2">
      <t>ジョウスイ</t>
    </rPh>
    <rPh sb="3" eb="5">
      <t>ゲスイ</t>
    </rPh>
    <rPh sb="6" eb="9">
      <t>ノウギョウヨウ</t>
    </rPh>
    <rPh sb="12" eb="14">
      <t>セツビ</t>
    </rPh>
    <phoneticPr fontId="2"/>
  </si>
  <si>
    <t>製作、加工及び組立一式。屋外広告工事含む</t>
    <rPh sb="0" eb="2">
      <t>セイサク</t>
    </rPh>
    <rPh sb="3" eb="5">
      <t>カコウ</t>
    </rPh>
    <rPh sb="5" eb="6">
      <t>オヨ</t>
    </rPh>
    <rPh sb="7" eb="8">
      <t>ク</t>
    </rPh>
    <rPh sb="8" eb="9">
      <t>タ</t>
    </rPh>
    <rPh sb="9" eb="11">
      <t>イッシキ</t>
    </rPh>
    <rPh sb="12" eb="14">
      <t>オクガイ</t>
    </rPh>
    <rPh sb="14" eb="16">
      <t>コウコク</t>
    </rPh>
    <rPh sb="16" eb="18">
      <t>コウジ</t>
    </rPh>
    <rPh sb="18" eb="19">
      <t>フク</t>
    </rPh>
    <phoneticPr fontId="2"/>
  </si>
  <si>
    <t>内装工事</t>
    <rPh sb="0" eb="2">
      <t>ナイソウ</t>
    </rPh>
    <rPh sb="2" eb="4">
      <t>コウジ</t>
    </rPh>
    <phoneticPr fontId="2"/>
  </si>
  <si>
    <t>室内装飾工事</t>
    <rPh sb="0" eb="2">
      <t>シツナイ</t>
    </rPh>
    <rPh sb="2" eb="4">
      <t>ソウショク</t>
    </rPh>
    <rPh sb="4" eb="6">
      <t>コウジ</t>
    </rPh>
    <phoneticPr fontId="2"/>
  </si>
  <si>
    <t>カーテン工事</t>
    <rPh sb="4" eb="6">
      <t>コウジ</t>
    </rPh>
    <phoneticPr fontId="2"/>
  </si>
  <si>
    <t>たたみ工事</t>
    <rPh sb="3" eb="5">
      <t>コウジ</t>
    </rPh>
    <phoneticPr fontId="2"/>
  </si>
  <si>
    <t>内装間仕切り工事</t>
    <rPh sb="0" eb="2">
      <t>ナイソウ</t>
    </rPh>
    <rPh sb="2" eb="5">
      <t>マジキ</t>
    </rPh>
    <rPh sb="6" eb="8">
      <t>コウジ</t>
    </rPh>
    <phoneticPr fontId="2"/>
  </si>
  <si>
    <t>床仕上げ、家具、防音工事</t>
    <rPh sb="0" eb="1">
      <t>ユカ</t>
    </rPh>
    <rPh sb="1" eb="3">
      <t>シア</t>
    </rPh>
    <rPh sb="5" eb="7">
      <t>カグ</t>
    </rPh>
    <rPh sb="8" eb="10">
      <t>ボウオン</t>
    </rPh>
    <rPh sb="10" eb="12">
      <t>コウジ</t>
    </rPh>
    <phoneticPr fontId="2"/>
  </si>
  <si>
    <t>カーテン、ブラインド類工事</t>
    <rPh sb="10" eb="11">
      <t>ルイ</t>
    </rPh>
    <rPh sb="11" eb="13">
      <t>コウジ</t>
    </rPh>
    <phoneticPr fontId="2"/>
  </si>
  <si>
    <t>インテリア、天井仕上げ、壁張り工事</t>
    <rPh sb="6" eb="8">
      <t>テンジョウ</t>
    </rPh>
    <rPh sb="8" eb="10">
      <t>シア</t>
    </rPh>
    <rPh sb="12" eb="13">
      <t>カベ</t>
    </rPh>
    <rPh sb="13" eb="14">
      <t>バ</t>
    </rPh>
    <rPh sb="15" eb="17">
      <t>コウジ</t>
    </rPh>
    <phoneticPr fontId="2"/>
  </si>
  <si>
    <t>建具工事</t>
    <rPh sb="0" eb="2">
      <t>タテグ</t>
    </rPh>
    <rPh sb="2" eb="4">
      <t>コウジ</t>
    </rPh>
    <phoneticPr fontId="2"/>
  </si>
  <si>
    <t>木製建具工事</t>
    <rPh sb="0" eb="2">
      <t>モクセイ</t>
    </rPh>
    <rPh sb="2" eb="4">
      <t>タテグ</t>
    </rPh>
    <rPh sb="4" eb="6">
      <t>コウジ</t>
    </rPh>
    <phoneticPr fontId="2"/>
  </si>
  <si>
    <t>金属製建具工事</t>
    <rPh sb="0" eb="3">
      <t>キンゾクセイ</t>
    </rPh>
    <rPh sb="3" eb="5">
      <t>タテグ</t>
    </rPh>
    <rPh sb="5" eb="7">
      <t>コウジ</t>
    </rPh>
    <phoneticPr fontId="2"/>
  </si>
  <si>
    <t>シャッター取付工事</t>
    <rPh sb="5" eb="7">
      <t>トリツ</t>
    </rPh>
    <rPh sb="7" eb="9">
      <t>コウジ</t>
    </rPh>
    <phoneticPr fontId="2"/>
  </si>
  <si>
    <t>自動ドア取付け工事</t>
    <rPh sb="0" eb="2">
      <t>ジドウ</t>
    </rPh>
    <rPh sb="4" eb="6">
      <t>トリツ</t>
    </rPh>
    <rPh sb="7" eb="9">
      <t>コウジ</t>
    </rPh>
    <phoneticPr fontId="2"/>
  </si>
  <si>
    <t>ふすま・障子工事</t>
    <rPh sb="4" eb="6">
      <t>ショウジ</t>
    </rPh>
    <rPh sb="6" eb="8">
      <t>コウジ</t>
    </rPh>
    <phoneticPr fontId="2"/>
  </si>
  <si>
    <t>交通安全施設工事</t>
    <rPh sb="0" eb="2">
      <t>コウツウ</t>
    </rPh>
    <rPh sb="2" eb="4">
      <t>アンゼン</t>
    </rPh>
    <rPh sb="4" eb="6">
      <t>シセツ</t>
    </rPh>
    <rPh sb="6" eb="8">
      <t>コウジ</t>
    </rPh>
    <phoneticPr fontId="2"/>
  </si>
  <si>
    <t>標識、ミラー等設置</t>
    <rPh sb="0" eb="2">
      <t>ヒョウシキ</t>
    </rPh>
    <rPh sb="6" eb="7">
      <t>トウ</t>
    </rPh>
    <rPh sb="7" eb="9">
      <t>セッチ</t>
    </rPh>
    <phoneticPr fontId="2"/>
  </si>
  <si>
    <t>ガードレール等防護設備</t>
    <rPh sb="6" eb="7">
      <t>トウ</t>
    </rPh>
    <rPh sb="7" eb="9">
      <t>ボウゴ</t>
    </rPh>
    <rPh sb="9" eb="11">
      <t>セツビ</t>
    </rPh>
    <phoneticPr fontId="2"/>
  </si>
  <si>
    <t>『とび』　大型看板設置、道路案内板設置、サイン設置工事</t>
    <rPh sb="5" eb="7">
      <t>オオガタ</t>
    </rPh>
    <rPh sb="7" eb="9">
      <t>カンバン</t>
    </rPh>
    <rPh sb="9" eb="11">
      <t>セッチ</t>
    </rPh>
    <rPh sb="12" eb="14">
      <t>ドウロ</t>
    </rPh>
    <rPh sb="14" eb="17">
      <t>アンナイバン</t>
    </rPh>
    <rPh sb="17" eb="19">
      <t>セッチ</t>
    </rPh>
    <rPh sb="23" eb="25">
      <t>セッチ</t>
    </rPh>
    <rPh sb="25" eb="27">
      <t>コウジ</t>
    </rPh>
    <phoneticPr fontId="2"/>
  </si>
  <si>
    <t>『とび』</t>
    <phoneticPr fontId="2"/>
  </si>
  <si>
    <t>法面保護・グラウト工事</t>
    <rPh sb="0" eb="1">
      <t>ホウ</t>
    </rPh>
    <rPh sb="1" eb="2">
      <t>メン</t>
    </rPh>
    <rPh sb="2" eb="4">
      <t>ホゴ</t>
    </rPh>
    <rPh sb="9" eb="11">
      <t>コウジ</t>
    </rPh>
    <phoneticPr fontId="2"/>
  </si>
  <si>
    <t>ネット・フェンス等設置工事</t>
    <rPh sb="8" eb="9">
      <t>トウ</t>
    </rPh>
    <rPh sb="9" eb="11">
      <t>セッチ</t>
    </rPh>
    <rPh sb="11" eb="13">
      <t>コウジ</t>
    </rPh>
    <phoneticPr fontId="2"/>
  </si>
  <si>
    <t>ガラス工事</t>
    <rPh sb="3" eb="5">
      <t>コウジ</t>
    </rPh>
    <phoneticPr fontId="2"/>
  </si>
  <si>
    <t>さく井工事一式</t>
    <rPh sb="2" eb="3">
      <t>イ</t>
    </rPh>
    <rPh sb="3" eb="5">
      <t>コウジ</t>
    </rPh>
    <rPh sb="5" eb="7">
      <t>イッシキ</t>
    </rPh>
    <phoneticPr fontId="2"/>
  </si>
  <si>
    <t>消防施設工事一式</t>
    <rPh sb="0" eb="2">
      <t>ショウボウ</t>
    </rPh>
    <rPh sb="2" eb="4">
      <t>シセツ</t>
    </rPh>
    <rPh sb="4" eb="6">
      <t>コウジ</t>
    </rPh>
    <rPh sb="6" eb="8">
      <t>イッシキ</t>
    </rPh>
    <phoneticPr fontId="2"/>
  </si>
  <si>
    <t>ごみ処理施設工事</t>
    <rPh sb="2" eb="4">
      <t>ショリ</t>
    </rPh>
    <rPh sb="4" eb="6">
      <t>シセツ</t>
    </rPh>
    <rPh sb="6" eb="8">
      <t>コウジ</t>
    </rPh>
    <phoneticPr fontId="2"/>
  </si>
  <si>
    <t>し尿処理設置一式</t>
    <rPh sb="1" eb="2">
      <t>ニョウ</t>
    </rPh>
    <rPh sb="2" eb="4">
      <t>ショリ</t>
    </rPh>
    <rPh sb="4" eb="6">
      <t>セッチ</t>
    </rPh>
    <rPh sb="6" eb="8">
      <t>イッシキ</t>
    </rPh>
    <phoneticPr fontId="2"/>
  </si>
  <si>
    <t>『清掃』　汲み取り方式により収集されたし尿処理施設建設工事</t>
    <rPh sb="1" eb="3">
      <t>セイソウ</t>
    </rPh>
    <rPh sb="5" eb="6">
      <t>ク</t>
    </rPh>
    <rPh sb="7" eb="8">
      <t>ト</t>
    </rPh>
    <rPh sb="9" eb="11">
      <t>ホウシキ</t>
    </rPh>
    <rPh sb="14" eb="16">
      <t>シュウシュウ</t>
    </rPh>
    <rPh sb="20" eb="21">
      <t>ニョウ</t>
    </rPh>
    <rPh sb="21" eb="23">
      <t>ショリ</t>
    </rPh>
    <rPh sb="23" eb="25">
      <t>シセツ</t>
    </rPh>
    <rPh sb="25" eb="27">
      <t>ケンセツ</t>
    </rPh>
    <rPh sb="27" eb="29">
      <t>コウジ</t>
    </rPh>
    <phoneticPr fontId="2"/>
  </si>
  <si>
    <t>『清掃』</t>
    <rPh sb="1" eb="3">
      <t>セイソウ</t>
    </rPh>
    <phoneticPr fontId="2"/>
  </si>
  <si>
    <t>ボーリング、観測井、井戸築造工事等</t>
    <rPh sb="6" eb="8">
      <t>カンソク</t>
    </rPh>
    <rPh sb="8" eb="9">
      <t>イ</t>
    </rPh>
    <rPh sb="10" eb="12">
      <t>イド</t>
    </rPh>
    <rPh sb="12" eb="14">
      <t>チクゾウ</t>
    </rPh>
    <rPh sb="14" eb="16">
      <t>コウジ</t>
    </rPh>
    <rPh sb="16" eb="17">
      <t>ナド</t>
    </rPh>
    <phoneticPr fontId="2"/>
  </si>
  <si>
    <t>登録区分</t>
    <rPh sb="0" eb="2">
      <t>トウロク</t>
    </rPh>
    <rPh sb="2" eb="4">
      <t>クブン</t>
    </rPh>
    <phoneticPr fontId="2"/>
  </si>
  <si>
    <t>建　築　施　工
管　理　技　士</t>
    <rPh sb="0" eb="1">
      <t>ケン</t>
    </rPh>
    <rPh sb="2" eb="3">
      <t>チク</t>
    </rPh>
    <rPh sb="4" eb="5">
      <t>シ</t>
    </rPh>
    <rPh sb="6" eb="7">
      <t>コウ</t>
    </rPh>
    <rPh sb="8" eb="9">
      <t>カン</t>
    </rPh>
    <rPh sb="10" eb="11">
      <t>リ</t>
    </rPh>
    <rPh sb="12" eb="13">
      <t>ワザ</t>
    </rPh>
    <rPh sb="14" eb="15">
      <t>シ</t>
    </rPh>
    <phoneticPr fontId="1"/>
  </si>
  <si>
    <t>預　金　種　別</t>
    <rPh sb="0" eb="1">
      <t>アズカリ</t>
    </rPh>
    <rPh sb="2" eb="3">
      <t>カネ</t>
    </rPh>
    <rPh sb="4" eb="5">
      <t>タネ</t>
    </rPh>
    <rPh sb="6" eb="7">
      <t>ベツ</t>
    </rPh>
    <phoneticPr fontId="2"/>
  </si>
  <si>
    <t>口　座　番　号</t>
    <rPh sb="0" eb="1">
      <t>クチ</t>
    </rPh>
    <rPh sb="2" eb="3">
      <t>ザ</t>
    </rPh>
    <rPh sb="4" eb="5">
      <t>バン</t>
    </rPh>
    <rPh sb="6" eb="7">
      <t>ゴウ</t>
    </rPh>
    <phoneticPr fontId="2"/>
  </si>
  <si>
    <t>支　店　コ　ー　ド</t>
    <rPh sb="0" eb="1">
      <t>ササ</t>
    </rPh>
    <rPh sb="2" eb="3">
      <t>テン</t>
    </rPh>
    <phoneticPr fontId="2"/>
  </si>
  <si>
    <t xml:space="preserve"> 支 店 名</t>
    <rPh sb="1" eb="2">
      <t>ササ</t>
    </rPh>
    <rPh sb="3" eb="4">
      <t>テン</t>
    </rPh>
    <rPh sb="5" eb="6">
      <t>メイ</t>
    </rPh>
    <phoneticPr fontId="2"/>
  </si>
  <si>
    <t xml:space="preserve"> 口 座 名 義 人 （ 半角カナで入力 ）</t>
    <rPh sb="1" eb="2">
      <t>クチ</t>
    </rPh>
    <rPh sb="3" eb="4">
      <t>ザ</t>
    </rPh>
    <rPh sb="5" eb="6">
      <t>メイ</t>
    </rPh>
    <rPh sb="7" eb="8">
      <t>ギ</t>
    </rPh>
    <rPh sb="9" eb="10">
      <t>ニン</t>
    </rPh>
    <rPh sb="13" eb="14">
      <t>ハン</t>
    </rPh>
    <rPh sb="14" eb="15">
      <t>カド</t>
    </rPh>
    <rPh sb="18" eb="19">
      <t>イリ</t>
    </rPh>
    <rPh sb="19" eb="20">
      <t>チカラ</t>
    </rPh>
    <phoneticPr fontId="2"/>
  </si>
  <si>
    <t xml:space="preserve"> 指 定 金 融 機 関 名</t>
    <rPh sb="1" eb="2">
      <t>ユビ</t>
    </rPh>
    <rPh sb="3" eb="4">
      <t>サダム</t>
    </rPh>
    <rPh sb="5" eb="6">
      <t>カネ</t>
    </rPh>
    <rPh sb="7" eb="8">
      <t>ユウ</t>
    </rPh>
    <rPh sb="9" eb="10">
      <t>キ</t>
    </rPh>
    <rPh sb="11" eb="12">
      <t>セキ</t>
    </rPh>
    <rPh sb="13" eb="14">
      <t>メイ</t>
    </rPh>
    <phoneticPr fontId="2"/>
  </si>
  <si>
    <t>その他専門工事２</t>
    <rPh sb="2" eb="3">
      <t>タ</t>
    </rPh>
    <rPh sb="3" eb="5">
      <t>センモン</t>
    </rPh>
    <rPh sb="5" eb="7">
      <t>コウジ</t>
    </rPh>
    <phoneticPr fontId="2"/>
  </si>
  <si>
    <t>０１</t>
    <phoneticPr fontId="2"/>
  </si>
  <si>
    <t>その他専門工事３</t>
    <rPh sb="2" eb="3">
      <t>タ</t>
    </rPh>
    <rPh sb="3" eb="5">
      <t>センモン</t>
    </rPh>
    <rPh sb="5" eb="7">
      <t>コウジ</t>
    </rPh>
    <phoneticPr fontId="2"/>
  </si>
  <si>
    <t>02</t>
    <phoneticPr fontId="2"/>
  </si>
  <si>
    <t>03</t>
    <phoneticPr fontId="2"/>
  </si>
  <si>
    <t>04</t>
    <phoneticPr fontId="2"/>
  </si>
  <si>
    <t>05</t>
    <phoneticPr fontId="2"/>
  </si>
  <si>
    <t>20</t>
    <phoneticPr fontId="2"/>
  </si>
  <si>
    <t>その他専門工事１</t>
    <rPh sb="2" eb="3">
      <t>タ</t>
    </rPh>
    <rPh sb="3" eb="5">
      <t>センモン</t>
    </rPh>
    <rPh sb="5" eb="7">
      <t>コウジ</t>
    </rPh>
    <phoneticPr fontId="2"/>
  </si>
  <si>
    <t xml:space="preserve"> そ の 他 （ 特殊・特許工法及び技術提携概要、ＩＳＯ、NPOなど ）</t>
    <rPh sb="5" eb="6">
      <t>タ</t>
    </rPh>
    <rPh sb="9" eb="10">
      <t>トク</t>
    </rPh>
    <rPh sb="10" eb="11">
      <t>コト</t>
    </rPh>
    <rPh sb="12" eb="13">
      <t>トク</t>
    </rPh>
    <rPh sb="13" eb="14">
      <t>モト</t>
    </rPh>
    <rPh sb="14" eb="15">
      <t>コウ</t>
    </rPh>
    <rPh sb="15" eb="16">
      <t>ホウ</t>
    </rPh>
    <rPh sb="16" eb="17">
      <t>オヨ</t>
    </rPh>
    <rPh sb="18" eb="19">
      <t>ワザ</t>
    </rPh>
    <rPh sb="19" eb="20">
      <t>ジュツ</t>
    </rPh>
    <rPh sb="20" eb="21">
      <t>ツツミ</t>
    </rPh>
    <rPh sb="21" eb="22">
      <t>タズサ</t>
    </rPh>
    <rPh sb="22" eb="23">
      <t>オオムネ</t>
    </rPh>
    <rPh sb="23" eb="24">
      <t>ヨウ</t>
    </rPh>
    <phoneticPr fontId="1"/>
  </si>
  <si>
    <t>（登録しているものに“１”を付ける）</t>
    <phoneticPr fontId="2"/>
  </si>
  <si>
    <t>防　　災</t>
    <rPh sb="0" eb="1">
      <t>ボウ</t>
    </rPh>
    <rPh sb="3" eb="4">
      <t>ワザワ</t>
    </rPh>
    <phoneticPr fontId="2"/>
  </si>
  <si>
    <t>次世代育成</t>
    <rPh sb="0" eb="3">
      <t>ジセダイ</t>
    </rPh>
    <rPh sb="3" eb="5">
      <t>イクセイ</t>
    </rPh>
    <phoneticPr fontId="2"/>
  </si>
  <si>
    <t>筑紫野市</t>
    <rPh sb="0" eb="4">
      <t>チクシノシ</t>
    </rPh>
    <phoneticPr fontId="2"/>
  </si>
  <si>
    <t>届出</t>
    <rPh sb="0" eb="2">
      <t>トドケデ</t>
    </rPh>
    <phoneticPr fontId="2"/>
  </si>
  <si>
    <t>他市</t>
    <rPh sb="0" eb="2">
      <t>タシ</t>
    </rPh>
    <phoneticPr fontId="2"/>
  </si>
  <si>
    <t>§５　別表１　登録業務内容一覧表</t>
    <rPh sb="3" eb="5">
      <t>ベッピョウ</t>
    </rPh>
    <phoneticPr fontId="2"/>
  </si>
  <si>
    <t xml:space="preserve"> 従 業 員 数</t>
    <rPh sb="1" eb="2">
      <t>ジュ</t>
    </rPh>
    <rPh sb="3" eb="4">
      <t>ギョウ</t>
    </rPh>
    <rPh sb="5" eb="6">
      <t>イン</t>
    </rPh>
    <rPh sb="7" eb="8">
      <t>カズ</t>
    </rPh>
    <phoneticPr fontId="1"/>
  </si>
  <si>
    <t>（ア）</t>
    <phoneticPr fontId="2"/>
  </si>
  <si>
    <t>（イ）</t>
    <phoneticPr fontId="2"/>
  </si>
  <si>
    <t>（ア）＋（イ）</t>
    <phoneticPr fontId="2"/>
  </si>
  <si>
    <t>上 記 以 外 の 従 業 員</t>
    <rPh sb="0" eb="1">
      <t>ウエ</t>
    </rPh>
    <rPh sb="2" eb="3">
      <t>キ</t>
    </rPh>
    <rPh sb="4" eb="5">
      <t>イ</t>
    </rPh>
    <rPh sb="6" eb="7">
      <t>ガイ</t>
    </rPh>
    <rPh sb="10" eb="11">
      <t>ジュ</t>
    </rPh>
    <rPh sb="12" eb="13">
      <t>ギョウ</t>
    </rPh>
    <rPh sb="14" eb="15">
      <t>イン</t>
    </rPh>
    <phoneticPr fontId="2"/>
  </si>
  <si>
    <t>筑 紫 野 市 に 居 住 の 従 業 員</t>
    <rPh sb="0" eb="1">
      <t>チク</t>
    </rPh>
    <rPh sb="2" eb="3">
      <t>ムラサキ</t>
    </rPh>
    <rPh sb="4" eb="5">
      <t>ノ</t>
    </rPh>
    <rPh sb="6" eb="7">
      <t>シ</t>
    </rPh>
    <rPh sb="10" eb="11">
      <t>キョ</t>
    </rPh>
    <rPh sb="12" eb="13">
      <t>ジュウ</t>
    </rPh>
    <rPh sb="16" eb="17">
      <t>ジュ</t>
    </rPh>
    <rPh sb="18" eb="19">
      <t>ギョウ</t>
    </rPh>
    <rPh sb="20" eb="21">
      <t>イン</t>
    </rPh>
    <phoneticPr fontId="2"/>
  </si>
  <si>
    <t>合　　　　　計</t>
    <rPh sb="0" eb="1">
      <t>ゴウ</t>
    </rPh>
    <rPh sb="6" eb="7">
      <t>ケイ</t>
    </rPh>
    <phoneticPr fontId="1"/>
  </si>
  <si>
    <t>技 術 者 数</t>
    <rPh sb="0" eb="1">
      <t>ワザ</t>
    </rPh>
    <rPh sb="2" eb="3">
      <t>ジュツ</t>
    </rPh>
    <rPh sb="4" eb="5">
      <t>シャ</t>
    </rPh>
    <rPh sb="6" eb="7">
      <t>スウ</t>
    </rPh>
    <phoneticPr fontId="2"/>
  </si>
  <si>
    <t>そ　　の　　他</t>
    <rPh sb="6" eb="7">
      <t>タ</t>
    </rPh>
    <phoneticPr fontId="1"/>
  </si>
  <si>
    <t>ISO14000系等</t>
    <rPh sb="8" eb="9">
      <t>ケイ</t>
    </rPh>
    <rPh sb="9" eb="10">
      <t>トウ</t>
    </rPh>
    <phoneticPr fontId="2"/>
  </si>
  <si>
    <t>第１位希望工事｛</t>
    <rPh sb="0" eb="1">
      <t>ダイ</t>
    </rPh>
    <rPh sb="2" eb="3">
      <t>イ</t>
    </rPh>
    <rPh sb="3" eb="5">
      <t>キボウ</t>
    </rPh>
    <rPh sb="5" eb="7">
      <t>コウジ</t>
    </rPh>
    <phoneticPr fontId="2"/>
  </si>
  <si>
    <t xml:space="preserve"> 参 加 希 望 工 事 内 容</t>
    <rPh sb="1" eb="2">
      <t>サン</t>
    </rPh>
    <rPh sb="3" eb="4">
      <t>カ</t>
    </rPh>
    <rPh sb="5" eb="6">
      <t>マレ</t>
    </rPh>
    <rPh sb="7" eb="8">
      <t>ボウ</t>
    </rPh>
    <rPh sb="9" eb="10">
      <t>コウ</t>
    </rPh>
    <rPh sb="11" eb="12">
      <t>ジ</t>
    </rPh>
    <rPh sb="13" eb="14">
      <t>ナイ</t>
    </rPh>
    <rPh sb="15" eb="16">
      <t>カタチ</t>
    </rPh>
    <phoneticPr fontId="1"/>
  </si>
  <si>
    <t>希望工事コード等</t>
    <rPh sb="0" eb="2">
      <t>キボウ</t>
    </rPh>
    <rPh sb="2" eb="3">
      <t>コウ</t>
    </rPh>
    <rPh sb="3" eb="4">
      <t>ジ</t>
    </rPh>
    <rPh sb="7" eb="8">
      <t>ナド</t>
    </rPh>
    <phoneticPr fontId="2"/>
  </si>
  <si>
    <t>希望工事コード</t>
    <rPh sb="0" eb="2">
      <t>キボウ</t>
    </rPh>
    <rPh sb="2" eb="4">
      <t>コウジ</t>
    </rPh>
    <phoneticPr fontId="2"/>
  </si>
  <si>
    <t>第２位希望工事｛</t>
    <rPh sb="0" eb="1">
      <t>ダイ</t>
    </rPh>
    <rPh sb="2" eb="3">
      <t>イ</t>
    </rPh>
    <rPh sb="3" eb="5">
      <t>キボウ</t>
    </rPh>
    <rPh sb="5" eb="7">
      <t>コウジ</t>
    </rPh>
    <phoneticPr fontId="2"/>
  </si>
  <si>
    <t>所在区分参照</t>
    <phoneticPr fontId="2"/>
  </si>
  <si>
    <t>プレストレストコンクリート工事</t>
    <rPh sb="13" eb="15">
      <t>コウジ</t>
    </rPh>
    <phoneticPr fontId="2"/>
  </si>
  <si>
    <t>下水管渠止水工事を含む</t>
    <rPh sb="0" eb="3">
      <t>ゲスイカン</t>
    </rPh>
    <rPh sb="3" eb="4">
      <t>キョ</t>
    </rPh>
    <rPh sb="4" eb="5">
      <t>ト</t>
    </rPh>
    <rPh sb="5" eb="6">
      <t>スイ</t>
    </rPh>
    <rPh sb="6" eb="8">
      <t>コウジ</t>
    </rPh>
    <rPh sb="9" eb="10">
      <t>フク</t>
    </rPh>
    <phoneticPr fontId="2"/>
  </si>
  <si>
    <t>下水処理設備工事</t>
    <rPh sb="0" eb="2">
      <t>ゲスイ</t>
    </rPh>
    <rPh sb="2" eb="4">
      <t>ショリ</t>
    </rPh>
    <rPh sb="4" eb="6">
      <t>セツビ</t>
    </rPh>
    <rPh sb="6" eb="8">
      <t>コウジ</t>
    </rPh>
    <phoneticPr fontId="2"/>
  </si>
  <si>
    <t>木造・ブロック造建築工事</t>
    <rPh sb="0" eb="2">
      <t>モクゾウ</t>
    </rPh>
    <rPh sb="7" eb="8">
      <t>ゾウ</t>
    </rPh>
    <rPh sb="8" eb="10">
      <t>ケンチク</t>
    </rPh>
    <rPh sb="10" eb="12">
      <t>コウジ</t>
    </rPh>
    <phoneticPr fontId="2"/>
  </si>
  <si>
    <t>TV共聴・電波障害防除設置工事</t>
    <rPh sb="2" eb="3">
      <t>キョウ</t>
    </rPh>
    <rPh sb="3" eb="4">
      <t>キ</t>
    </rPh>
    <rPh sb="5" eb="7">
      <t>デンパ</t>
    </rPh>
    <rPh sb="7" eb="9">
      <t>ショウガイ</t>
    </rPh>
    <rPh sb="9" eb="11">
      <t>ボウジョ</t>
    </rPh>
    <rPh sb="11" eb="13">
      <t>セッチ</t>
    </rPh>
    <rPh sb="13" eb="15">
      <t>コウジ</t>
    </rPh>
    <phoneticPr fontId="2"/>
  </si>
  <si>
    <t>建築物及び敷地内の配管等工事（高架水槽を含む）</t>
    <rPh sb="0" eb="3">
      <t>ケンチクブツ</t>
    </rPh>
    <rPh sb="3" eb="4">
      <t>オヨ</t>
    </rPh>
    <rPh sb="5" eb="7">
      <t>シキチ</t>
    </rPh>
    <rPh sb="7" eb="8">
      <t>ナイ</t>
    </rPh>
    <rPh sb="9" eb="12">
      <t>ハイカントウ</t>
    </rPh>
    <rPh sb="12" eb="14">
      <t>コウジ</t>
    </rPh>
    <rPh sb="15" eb="17">
      <t>コウカ</t>
    </rPh>
    <rPh sb="17" eb="19">
      <t>スイソウ</t>
    </rPh>
    <rPh sb="20" eb="21">
      <t>フク</t>
    </rPh>
    <phoneticPr fontId="2"/>
  </si>
  <si>
    <t>橋梁等保全補修（塗装を含む）</t>
    <rPh sb="0" eb="2">
      <t>キョウリョウ</t>
    </rPh>
    <rPh sb="2" eb="3">
      <t>トウ</t>
    </rPh>
    <rPh sb="3" eb="5">
      <t>ホゼン</t>
    </rPh>
    <rPh sb="5" eb="7">
      <t>ホシュウ</t>
    </rPh>
    <rPh sb="8" eb="10">
      <t>トソウ</t>
    </rPh>
    <rPh sb="11" eb="12">
      <t>フク</t>
    </rPh>
    <phoneticPr fontId="2"/>
  </si>
  <si>
    <t>『とび』</t>
    <phoneticPr fontId="2"/>
  </si>
  <si>
    <t>『とび』又は『土木』</t>
    <rPh sb="4" eb="5">
      <t>マタ</t>
    </rPh>
    <rPh sb="7" eb="9">
      <t>ドボク</t>
    </rPh>
    <phoneticPr fontId="2"/>
  </si>
  <si>
    <t xml:space="preserve"> 社会保険等の加入状況</t>
    <rPh sb="1" eb="3">
      <t>シャカイ</t>
    </rPh>
    <rPh sb="3" eb="6">
      <t>ホケントウ</t>
    </rPh>
    <rPh sb="7" eb="9">
      <t>カニュウ</t>
    </rPh>
    <rPh sb="9" eb="11">
      <t>ジョウキョウ</t>
    </rPh>
    <phoneticPr fontId="11"/>
  </si>
  <si>
    <t>※ 1.加入有り、2.加入なし、3.除外</t>
    <rPh sb="4" eb="6">
      <t>カニュウ</t>
    </rPh>
    <rPh sb="6" eb="7">
      <t>ア</t>
    </rPh>
    <rPh sb="11" eb="13">
      <t>カニュウ</t>
    </rPh>
    <rPh sb="18" eb="20">
      <t>ジョガイ</t>
    </rPh>
    <phoneticPr fontId="11"/>
  </si>
  <si>
    <t>雇用保険</t>
    <rPh sb="0" eb="2">
      <t>コヨウ</t>
    </rPh>
    <rPh sb="2" eb="4">
      <t>ホケン</t>
    </rPh>
    <phoneticPr fontId="11"/>
  </si>
  <si>
    <t>健康保険</t>
    <rPh sb="0" eb="2">
      <t>ケンコウ</t>
    </rPh>
    <rPh sb="2" eb="4">
      <t>ホケン</t>
    </rPh>
    <phoneticPr fontId="11"/>
  </si>
  <si>
    <t>厚生年金保険</t>
    <rPh sb="0" eb="2">
      <t>コウセイ</t>
    </rPh>
    <rPh sb="2" eb="4">
      <t>ネンキン</t>
    </rPh>
    <rPh sb="4" eb="6">
      <t>ホケン</t>
    </rPh>
    <phoneticPr fontId="11"/>
  </si>
  <si>
    <t>有り</t>
    <rPh sb="0" eb="1">
      <t>ア</t>
    </rPh>
    <phoneticPr fontId="11"/>
  </si>
  <si>
    <t>無し</t>
    <rPh sb="0" eb="1">
      <t>ナ</t>
    </rPh>
    <phoneticPr fontId="11"/>
  </si>
  <si>
    <t>除外</t>
    <rPh sb="0" eb="2">
      <t>ジョガイ</t>
    </rPh>
    <phoneticPr fontId="11"/>
  </si>
  <si>
    <t>第二位希望</t>
    <rPh sb="0" eb="1">
      <t>ダイ</t>
    </rPh>
    <rPh sb="1" eb="2">
      <t>２</t>
    </rPh>
    <rPh sb="2" eb="3">
      <t>イ</t>
    </rPh>
    <rPh sb="3" eb="5">
      <t>キボウ</t>
    </rPh>
    <phoneticPr fontId="2"/>
  </si>
  <si>
    <t>第一位希望</t>
    <rPh sb="0" eb="1">
      <t>ダイ</t>
    </rPh>
    <rPh sb="1" eb="3">
      <t>１イ</t>
    </rPh>
    <rPh sb="3" eb="5">
      <t>キボウ</t>
    </rPh>
    <phoneticPr fontId="2"/>
  </si>
  <si>
    <t>希望</t>
    <rPh sb="0" eb="2">
      <t>キボウ</t>
    </rPh>
    <phoneticPr fontId="2"/>
  </si>
  <si>
    <t>工　　　　事</t>
    <rPh sb="0" eb="1">
      <t>コウ</t>
    </rPh>
    <rPh sb="5" eb="6">
      <t>コト</t>
    </rPh>
    <phoneticPr fontId="2"/>
  </si>
  <si>
    <t>競争入札参加希望工事等</t>
  </si>
  <si>
    <t>（実印）</t>
    <rPh sb="1" eb="3">
      <t>ジツイン</t>
    </rPh>
    <phoneticPr fontId="2"/>
  </si>
  <si>
    <t>氏　名</t>
    <rPh sb="0" eb="1">
      <t>シ</t>
    </rPh>
    <rPh sb="2" eb="3">
      <t>メイ</t>
    </rPh>
    <phoneticPr fontId="2"/>
  </si>
  <si>
    <t>役職名</t>
    <rPh sb="0" eb="3">
      <t>ヤクショクメイ</t>
    </rPh>
    <phoneticPr fontId="2"/>
  </si>
  <si>
    <t>代表者</t>
    <rPh sb="0" eb="3">
      <t>ダイヒョウシャ</t>
    </rPh>
    <phoneticPr fontId="2"/>
  </si>
  <si>
    <t>(あて先)　筑　紫　野　市　長</t>
  </si>
  <si>
    <t>日</t>
    <rPh sb="0" eb="1">
      <t>ヒ</t>
    </rPh>
    <phoneticPr fontId="2"/>
  </si>
  <si>
    <t>競争入札参加資格審査申請書（建設工事）</t>
  </si>
  <si>
    <t>４　代金等の請求及び受領に関すること。</t>
    <rPh sb="2" eb="4">
      <t>ダイキン</t>
    </rPh>
    <rPh sb="4" eb="5">
      <t>トウ</t>
    </rPh>
    <rPh sb="6" eb="8">
      <t>セイキュウ</t>
    </rPh>
    <rPh sb="8" eb="9">
      <t>オヨ</t>
    </rPh>
    <rPh sb="10" eb="12">
      <t>ジュリョウ</t>
    </rPh>
    <rPh sb="13" eb="14">
      <t>カン</t>
    </rPh>
    <phoneticPr fontId="2"/>
  </si>
  <si>
    <t>３　契約の締結及び履行に関すること。</t>
    <rPh sb="2" eb="4">
      <t>ケイヤク</t>
    </rPh>
    <rPh sb="5" eb="7">
      <t>テイケツ</t>
    </rPh>
    <rPh sb="7" eb="8">
      <t>オヨ</t>
    </rPh>
    <rPh sb="9" eb="11">
      <t>リコウ</t>
    </rPh>
    <rPh sb="12" eb="13">
      <t>カン</t>
    </rPh>
    <phoneticPr fontId="2"/>
  </si>
  <si>
    <t>２　入札代理人の選任に関すること。</t>
    <rPh sb="2" eb="4">
      <t>ニュウサツ</t>
    </rPh>
    <rPh sb="4" eb="7">
      <t>ダイリニン</t>
    </rPh>
    <rPh sb="8" eb="10">
      <t>センニン</t>
    </rPh>
    <rPh sb="11" eb="12">
      <t>カン</t>
    </rPh>
    <phoneticPr fontId="2"/>
  </si>
  <si>
    <t>１　見積り及び入札に関すること。</t>
    <rPh sb="2" eb="4">
      <t>ミツモ</t>
    </rPh>
    <rPh sb="5" eb="6">
      <t>オヨ</t>
    </rPh>
    <rPh sb="7" eb="9">
      <t>ニュウサツ</t>
    </rPh>
    <rPh sb="10" eb="11">
      <t>カン</t>
    </rPh>
    <phoneticPr fontId="2"/>
  </si>
  <si>
    <t>代表者の使用印鑑</t>
    <rPh sb="0" eb="3">
      <t>ダイヒョウシャ</t>
    </rPh>
    <rPh sb="4" eb="5">
      <t>ツカ</t>
    </rPh>
    <rPh sb="5" eb="6">
      <t>ヨウ</t>
    </rPh>
    <rPh sb="6" eb="7">
      <t>イン</t>
    </rPh>
    <rPh sb="7" eb="8">
      <t>カガミ</t>
    </rPh>
    <phoneticPr fontId="2"/>
  </si>
  <si>
    <t>使 用 印 鑑 届</t>
    <rPh sb="0" eb="1">
      <t>ツカ</t>
    </rPh>
    <rPh sb="2" eb="3">
      <t>ヨウ</t>
    </rPh>
    <rPh sb="4" eb="5">
      <t>イン</t>
    </rPh>
    <rPh sb="6" eb="7">
      <t>カガミ</t>
    </rPh>
    <rPh sb="8" eb="9">
      <t>トド</t>
    </rPh>
    <phoneticPr fontId="2"/>
  </si>
  <si>
    <t>２　委任期間</t>
    <rPh sb="2" eb="4">
      <t>イニン</t>
    </rPh>
    <rPh sb="4" eb="6">
      <t>キカン</t>
    </rPh>
    <phoneticPr fontId="2"/>
  </si>
  <si>
    <t xml:space="preserve"> (４) 代金等の請求に関すること。</t>
    <rPh sb="5" eb="8">
      <t>ダイキントウ</t>
    </rPh>
    <rPh sb="9" eb="11">
      <t>セイキュウ</t>
    </rPh>
    <rPh sb="12" eb="13">
      <t>カン</t>
    </rPh>
    <phoneticPr fontId="2"/>
  </si>
  <si>
    <t xml:space="preserve"> (３) 契約の締結及び履行に関すること。</t>
    <rPh sb="8" eb="10">
      <t>テイケツ</t>
    </rPh>
    <rPh sb="10" eb="11">
      <t>オヨ</t>
    </rPh>
    <rPh sb="12" eb="14">
      <t>リコウ</t>
    </rPh>
    <rPh sb="15" eb="16">
      <t>カン</t>
    </rPh>
    <phoneticPr fontId="2"/>
  </si>
  <si>
    <t xml:space="preserve"> (２) 復代理人の選任に関すること。</t>
    <rPh sb="5" eb="6">
      <t>フク</t>
    </rPh>
    <rPh sb="6" eb="9">
      <t>ダイリニン</t>
    </rPh>
    <rPh sb="10" eb="12">
      <t>センニン</t>
    </rPh>
    <rPh sb="13" eb="14">
      <t>カン</t>
    </rPh>
    <phoneticPr fontId="2"/>
  </si>
  <si>
    <t xml:space="preserve"> (１) 見積り及び入札に関すること。</t>
    <rPh sb="10" eb="12">
      <t>ニュウサツ</t>
    </rPh>
    <rPh sb="13" eb="14">
      <t>カン</t>
    </rPh>
    <phoneticPr fontId="2"/>
  </si>
  <si>
    <t>１　委任事項</t>
    <rPh sb="2" eb="4">
      <t>イニン</t>
    </rPh>
    <rPh sb="4" eb="6">
      <t>ジコウ</t>
    </rPh>
    <phoneticPr fontId="2"/>
  </si>
  <si>
    <t>代理人の使用印鑑</t>
    <rPh sb="0" eb="3">
      <t>ダイリニン</t>
    </rPh>
    <rPh sb="4" eb="6">
      <t>シヨウ</t>
    </rPh>
    <rPh sb="6" eb="8">
      <t>インカン</t>
    </rPh>
    <phoneticPr fontId="2"/>
  </si>
  <si>
    <t>代理人【常時契約の支店等の代表者】</t>
    <rPh sb="0" eb="3">
      <t>ダイリニン</t>
    </rPh>
    <rPh sb="4" eb="6">
      <t>ジョウジ</t>
    </rPh>
    <rPh sb="6" eb="8">
      <t>ケイヤク</t>
    </rPh>
    <rPh sb="9" eb="11">
      <t>シテン</t>
    </rPh>
    <rPh sb="11" eb="12">
      <t>トウ</t>
    </rPh>
    <rPh sb="13" eb="16">
      <t>ダイヒョウシャ</t>
    </rPh>
    <phoneticPr fontId="2"/>
  </si>
  <si>
    <t>　私は、次の者を代理人と定め、筑紫野市との下記事項に関する権限を委任します。</t>
    <rPh sb="15" eb="19">
      <t>チクシノシ</t>
    </rPh>
    <rPh sb="21" eb="23">
      <t>カキ</t>
    </rPh>
    <rPh sb="23" eb="25">
      <t>ジコウ</t>
    </rPh>
    <rPh sb="26" eb="27">
      <t>カン</t>
    </rPh>
    <rPh sb="32" eb="34">
      <t>イニン</t>
    </rPh>
    <phoneticPr fontId="2"/>
  </si>
  <si>
    <t>委　　任　　状</t>
    <rPh sb="0" eb="1">
      <t>イ</t>
    </rPh>
    <rPh sb="3" eb="4">
      <t>ニン</t>
    </rPh>
    <rPh sb="6" eb="7">
      <t>ジョウ</t>
    </rPh>
    <phoneticPr fontId="2"/>
  </si>
  <si>
    <t>登 録 番 号</t>
    <rPh sb="0" eb="1">
      <t>ノボル</t>
    </rPh>
    <rPh sb="2" eb="3">
      <t>ロク</t>
    </rPh>
    <rPh sb="4" eb="5">
      <t>バン</t>
    </rPh>
    <rPh sb="6" eb="7">
      <t>ゴウ</t>
    </rPh>
    <phoneticPr fontId="1"/>
  </si>
  <si>
    <t>【参考】暴力団員による不当な行為の防止等に関する法律
（定義）
第二条　この法律において、次の各号に掲げる用語の意義は、それぞれ当該各号に定めるところによる。
一　暴力的不法行為等　別表に掲げる罪のうち国家公安委員会規則で定めるものに当たる違法な行為をいう。
二　暴力団　その団体の構成員（その団体の構成団体の構成員を含む。）が集団的に又は常習的に暴力的不法行為等を行うことを助長するおそれがある団体をいう。
三　指定暴力団　次条の規定により指定された暴力団をいう。
四　指定暴力団連合　第四条の規定により指定された暴力団をいう。
五　指定暴力団等　指定暴力団又は指定暴力団連合をいう。
六　暴力団員　暴力団の構成員をいう。
（国及び地方公共団体の責務）
第三十二条　国及び地方公共団体は、次に掲げる者をその行う売買等の契約に係る入札に参加させないようにするための措置を講ずるものとする。
一　指定暴力団員
二　指定暴力団員と生計を一にする配偶者（婚姻の届出をしていないが事実上婚姻関係と同様の事情にある者を含む。）
三　法人その他の団体であって、指定暴力団員がその役員となっているもの
四　指定暴力団員が出資、融資、取引その他の関係を通じてその事業活動に支配的な影響力を有する者（前号に該当するものを除く。）</t>
    <rPh sb="1" eb="3">
      <t>サンコウ</t>
    </rPh>
    <rPh sb="4" eb="6">
      <t>ボウリョク</t>
    </rPh>
    <rPh sb="6" eb="8">
      <t>ダンイン</t>
    </rPh>
    <rPh sb="11" eb="13">
      <t>フトウ</t>
    </rPh>
    <rPh sb="14" eb="16">
      <t>コウイ</t>
    </rPh>
    <rPh sb="17" eb="20">
      <t>ボウシトウ</t>
    </rPh>
    <rPh sb="21" eb="22">
      <t>カン</t>
    </rPh>
    <rPh sb="24" eb="26">
      <t>ホウリツ</t>
    </rPh>
    <rPh sb="28" eb="30">
      <t>テイギ</t>
    </rPh>
    <rPh sb="32" eb="33">
      <t>ダイ</t>
    </rPh>
    <rPh sb="33" eb="35">
      <t>２ジョウ</t>
    </rPh>
    <rPh sb="38" eb="40">
      <t>ホウリツ</t>
    </rPh>
    <rPh sb="45" eb="46">
      <t>ツギ</t>
    </rPh>
    <rPh sb="47" eb="49">
      <t>カクゴウ</t>
    </rPh>
    <rPh sb="50" eb="51">
      <t>カカ</t>
    </rPh>
    <rPh sb="53" eb="55">
      <t>ヨウゴ</t>
    </rPh>
    <rPh sb="56" eb="58">
      <t>イギ</t>
    </rPh>
    <rPh sb="64" eb="66">
      <t>トウガイ</t>
    </rPh>
    <rPh sb="66" eb="68">
      <t>カクゴウ</t>
    </rPh>
    <rPh sb="69" eb="70">
      <t>サダ</t>
    </rPh>
    <rPh sb="80" eb="81">
      <t>１</t>
    </rPh>
    <rPh sb="82" eb="85">
      <t>ボウリョクテキ</t>
    </rPh>
    <rPh sb="85" eb="87">
      <t>フホウ</t>
    </rPh>
    <rPh sb="87" eb="90">
      <t>コウイトウ</t>
    </rPh>
    <rPh sb="91" eb="93">
      <t>ベッピョウ</t>
    </rPh>
    <rPh sb="94" eb="95">
      <t>カカ</t>
    </rPh>
    <rPh sb="97" eb="98">
      <t>ツミ</t>
    </rPh>
    <rPh sb="101" eb="103">
      <t>コッカ</t>
    </rPh>
    <rPh sb="103" eb="105">
      <t>コウアン</t>
    </rPh>
    <rPh sb="105" eb="107">
      <t>イイン</t>
    </rPh>
    <rPh sb="107" eb="108">
      <t>カイ</t>
    </rPh>
    <rPh sb="108" eb="110">
      <t>キソク</t>
    </rPh>
    <rPh sb="111" eb="112">
      <t>サダ</t>
    </rPh>
    <rPh sb="117" eb="118">
      <t>ア</t>
    </rPh>
    <rPh sb="120" eb="122">
      <t>イホウ</t>
    </rPh>
    <rPh sb="123" eb="125">
      <t>コウイ</t>
    </rPh>
    <rPh sb="130" eb="131">
      <t>２</t>
    </rPh>
    <rPh sb="132" eb="135">
      <t>ボウリョクダン</t>
    </rPh>
    <rPh sb="138" eb="140">
      <t>ダンタイ</t>
    </rPh>
    <rPh sb="141" eb="144">
      <t>コウセイイン</t>
    </rPh>
    <rPh sb="147" eb="149">
      <t>ダンタイ</t>
    </rPh>
    <rPh sb="150" eb="152">
      <t>コウセイ</t>
    </rPh>
    <rPh sb="152" eb="154">
      <t>ダンタイ</t>
    </rPh>
    <rPh sb="155" eb="158">
      <t>コウセイイン</t>
    </rPh>
    <rPh sb="159" eb="160">
      <t>フク</t>
    </rPh>
    <rPh sb="164" eb="167">
      <t>シュウダンテキ</t>
    </rPh>
    <rPh sb="168" eb="169">
      <t>マタ</t>
    </rPh>
    <rPh sb="170" eb="173">
      <t>ジョウシュウテキ</t>
    </rPh>
    <rPh sb="174" eb="177">
      <t>ボウリョクテキ</t>
    </rPh>
    <rPh sb="177" eb="179">
      <t>フホウ</t>
    </rPh>
    <rPh sb="179" eb="182">
      <t>コウイトウ</t>
    </rPh>
    <rPh sb="183" eb="184">
      <t>オコナ</t>
    </rPh>
    <rPh sb="188" eb="190">
      <t>ジョチョウ</t>
    </rPh>
    <rPh sb="198" eb="200">
      <t>ダンタイ</t>
    </rPh>
    <rPh sb="205" eb="206">
      <t>３</t>
    </rPh>
    <rPh sb="207" eb="209">
      <t>シテイ</t>
    </rPh>
    <rPh sb="209" eb="212">
      <t>ボウリョクダン</t>
    </rPh>
    <rPh sb="213" eb="214">
      <t>ツギ</t>
    </rPh>
    <rPh sb="214" eb="215">
      <t>ジョウ</t>
    </rPh>
    <rPh sb="216" eb="218">
      <t>キテイ</t>
    </rPh>
    <rPh sb="221" eb="223">
      <t>シテイ</t>
    </rPh>
    <rPh sb="226" eb="229">
      <t>ボウリョクダン</t>
    </rPh>
    <rPh sb="234" eb="235">
      <t>４</t>
    </rPh>
    <rPh sb="236" eb="238">
      <t>シテイ</t>
    </rPh>
    <rPh sb="238" eb="241">
      <t>ボウリョクダン</t>
    </rPh>
    <rPh sb="241" eb="243">
      <t>レンゴウ</t>
    </rPh>
    <rPh sb="244" eb="245">
      <t>ダイ</t>
    </rPh>
    <rPh sb="245" eb="247">
      <t>４ジョウ</t>
    </rPh>
    <rPh sb="248" eb="250">
      <t>キテイ</t>
    </rPh>
    <rPh sb="253" eb="255">
      <t>シテイ</t>
    </rPh>
    <rPh sb="258" eb="261">
      <t>ボウリョクダン</t>
    </rPh>
    <rPh sb="266" eb="267">
      <t>５</t>
    </rPh>
    <rPh sb="268" eb="270">
      <t>シテイ</t>
    </rPh>
    <rPh sb="270" eb="273">
      <t>ボウリョクダン</t>
    </rPh>
    <rPh sb="273" eb="274">
      <t>トウ</t>
    </rPh>
    <rPh sb="275" eb="277">
      <t>シテイ</t>
    </rPh>
    <rPh sb="277" eb="280">
      <t>ボウリョクダン</t>
    </rPh>
    <rPh sb="280" eb="281">
      <t>マタ</t>
    </rPh>
    <rPh sb="282" eb="284">
      <t>シテイ</t>
    </rPh>
    <rPh sb="284" eb="287">
      <t>ボウリョクダン</t>
    </rPh>
    <rPh sb="287" eb="289">
      <t>レンゴウ</t>
    </rPh>
    <rPh sb="294" eb="295">
      <t>６</t>
    </rPh>
    <rPh sb="296" eb="298">
      <t>ボウリョク</t>
    </rPh>
    <rPh sb="298" eb="300">
      <t>ダンイン</t>
    </rPh>
    <rPh sb="301" eb="304">
      <t>ボウリョクダン</t>
    </rPh>
    <rPh sb="305" eb="308">
      <t>コウセイイン</t>
    </rPh>
    <rPh sb="314" eb="315">
      <t>クニ</t>
    </rPh>
    <rPh sb="315" eb="316">
      <t>オヨ</t>
    </rPh>
    <rPh sb="317" eb="319">
      <t>チホウ</t>
    </rPh>
    <rPh sb="319" eb="321">
      <t>コウキョウ</t>
    </rPh>
    <rPh sb="321" eb="323">
      <t>ダンタイ</t>
    </rPh>
    <rPh sb="324" eb="326">
      <t>セキム</t>
    </rPh>
    <rPh sb="328" eb="329">
      <t>ダイ</t>
    </rPh>
    <rPh sb="329" eb="333">
      <t>３２ジョウ</t>
    </rPh>
    <rPh sb="334" eb="335">
      <t>クニ</t>
    </rPh>
    <rPh sb="335" eb="336">
      <t>オヨ</t>
    </rPh>
    <rPh sb="337" eb="339">
      <t>チホウ</t>
    </rPh>
    <rPh sb="339" eb="341">
      <t>コウキョウ</t>
    </rPh>
    <rPh sb="341" eb="343">
      <t>ダンタイ</t>
    </rPh>
    <rPh sb="345" eb="346">
      <t>ツギ</t>
    </rPh>
    <rPh sb="347" eb="348">
      <t>カカ</t>
    </rPh>
    <rPh sb="350" eb="351">
      <t>モノ</t>
    </rPh>
    <rPh sb="354" eb="355">
      <t>オコナ</t>
    </rPh>
    <rPh sb="356" eb="359">
      <t>バイバイトウ</t>
    </rPh>
    <rPh sb="360" eb="362">
      <t>ケイヤク</t>
    </rPh>
    <rPh sb="363" eb="364">
      <t>カカ</t>
    </rPh>
    <rPh sb="365" eb="367">
      <t>ニュウサツ</t>
    </rPh>
    <rPh sb="368" eb="370">
      <t>サンカ</t>
    </rPh>
    <rPh sb="382" eb="384">
      <t>ソチ</t>
    </rPh>
    <rPh sb="385" eb="386">
      <t>コウ</t>
    </rPh>
    <rPh sb="395" eb="396">
      <t>１</t>
    </rPh>
    <rPh sb="397" eb="399">
      <t>シテイ</t>
    </rPh>
    <rPh sb="399" eb="402">
      <t>ボウリョクダン</t>
    </rPh>
    <rPh sb="402" eb="403">
      <t>イン</t>
    </rPh>
    <rPh sb="404" eb="405">
      <t>２</t>
    </rPh>
    <rPh sb="406" eb="408">
      <t>シテイ</t>
    </rPh>
    <rPh sb="408" eb="411">
      <t>ボウリョクダン</t>
    </rPh>
    <rPh sb="411" eb="412">
      <t>イン</t>
    </rPh>
    <rPh sb="413" eb="415">
      <t>セイケイ</t>
    </rPh>
    <rPh sb="416" eb="417">
      <t>イチ</t>
    </rPh>
    <rPh sb="420" eb="423">
      <t>ハイグウシャ</t>
    </rPh>
    <rPh sb="424" eb="426">
      <t>コンイン</t>
    </rPh>
    <rPh sb="427" eb="429">
      <t>トドケデ</t>
    </rPh>
    <rPh sb="436" eb="439">
      <t>ジジツジョウ</t>
    </rPh>
    <rPh sb="439" eb="441">
      <t>コンイン</t>
    </rPh>
    <rPh sb="441" eb="443">
      <t>カンケイ</t>
    </rPh>
    <rPh sb="444" eb="446">
      <t>ドウヨウ</t>
    </rPh>
    <rPh sb="447" eb="449">
      <t>ジジョウ</t>
    </rPh>
    <rPh sb="452" eb="453">
      <t>モノ</t>
    </rPh>
    <rPh sb="454" eb="455">
      <t>フク</t>
    </rPh>
    <rPh sb="459" eb="460">
      <t>３</t>
    </rPh>
    <rPh sb="461" eb="463">
      <t>ホウジン</t>
    </rPh>
    <rPh sb="465" eb="466">
      <t>タ</t>
    </rPh>
    <rPh sb="467" eb="469">
      <t>ダンタイ</t>
    </rPh>
    <rPh sb="474" eb="476">
      <t>シテイ</t>
    </rPh>
    <rPh sb="476" eb="479">
      <t>ボウリョクダン</t>
    </rPh>
    <rPh sb="479" eb="480">
      <t>イン</t>
    </rPh>
    <rPh sb="483" eb="485">
      <t>ヤクイン</t>
    </rPh>
    <rPh sb="494" eb="495">
      <t>４</t>
    </rPh>
    <rPh sb="496" eb="498">
      <t>シテイ</t>
    </rPh>
    <rPh sb="498" eb="501">
      <t>ボウリョクダン</t>
    </rPh>
    <rPh sb="501" eb="502">
      <t>イン</t>
    </rPh>
    <rPh sb="503" eb="505">
      <t>シュッシ</t>
    </rPh>
    <rPh sb="506" eb="508">
      <t>ユウシ</t>
    </rPh>
    <rPh sb="509" eb="511">
      <t>トリヒキ</t>
    </rPh>
    <rPh sb="513" eb="514">
      <t>タ</t>
    </rPh>
    <rPh sb="515" eb="517">
      <t>カンケイ</t>
    </rPh>
    <rPh sb="518" eb="519">
      <t>ツウ</t>
    </rPh>
    <rPh sb="523" eb="525">
      <t>ジギョウ</t>
    </rPh>
    <rPh sb="525" eb="527">
      <t>カツドウ</t>
    </rPh>
    <rPh sb="528" eb="531">
      <t>シハイテキ</t>
    </rPh>
    <rPh sb="532" eb="535">
      <t>エイキョウリョク</t>
    </rPh>
    <rPh sb="536" eb="537">
      <t>ユウ</t>
    </rPh>
    <rPh sb="539" eb="540">
      <t>モノ</t>
    </rPh>
    <rPh sb="541" eb="543">
      <t>ゼンゴウ</t>
    </rPh>
    <rPh sb="544" eb="546">
      <t>ガイトウ</t>
    </rPh>
    <rPh sb="551" eb="552">
      <t>ノゾ</t>
    </rPh>
    <phoneticPr fontId="2"/>
  </si>
  <si>
    <t>【関係規程】</t>
    <rPh sb="1" eb="3">
      <t>カンケイ</t>
    </rPh>
    <rPh sb="3" eb="5">
      <t>キテイ</t>
    </rPh>
    <phoneticPr fontId="2"/>
  </si>
  <si>
    <t>所在地</t>
  </si>
  <si>
    <t>暴力団排除に関する誓約書（役員名簿）</t>
    <rPh sb="0" eb="3">
      <t>ボウリョクダン</t>
    </rPh>
    <rPh sb="3" eb="5">
      <t>ハイジョ</t>
    </rPh>
    <rPh sb="6" eb="7">
      <t>カン</t>
    </rPh>
    <rPh sb="9" eb="10">
      <t>チカイ</t>
    </rPh>
    <rPh sb="10" eb="11">
      <t>ヤク</t>
    </rPh>
    <rPh sb="11" eb="12">
      <t>ショ</t>
    </rPh>
    <rPh sb="13" eb="15">
      <t>ヤクイン</t>
    </rPh>
    <rPh sb="15" eb="17">
      <t>メイボ</t>
    </rPh>
    <phoneticPr fontId="2"/>
  </si>
  <si>
    <t>受　付　印</t>
    <rPh sb="0" eb="1">
      <t>ウケ</t>
    </rPh>
    <rPh sb="2" eb="3">
      <t>ヅケ</t>
    </rPh>
    <rPh sb="4" eb="5">
      <t>イン</t>
    </rPh>
    <phoneticPr fontId="2"/>
  </si>
  <si>
    <t>筑紫野市における競争入札参加資格審査申請書の受付をいたしました。</t>
    <rPh sb="0" eb="4">
      <t>チクシノシ</t>
    </rPh>
    <rPh sb="8" eb="10">
      <t>キョウソウ</t>
    </rPh>
    <rPh sb="10" eb="12">
      <t>ニュウサツ</t>
    </rPh>
    <rPh sb="12" eb="14">
      <t>サンカ</t>
    </rPh>
    <rPh sb="14" eb="16">
      <t>シカク</t>
    </rPh>
    <rPh sb="16" eb="18">
      <t>シンサ</t>
    </rPh>
    <rPh sb="18" eb="21">
      <t>シンセイショ</t>
    </rPh>
    <rPh sb="22" eb="24">
      <t>ウケツケ</t>
    </rPh>
    <phoneticPr fontId="2"/>
  </si>
  <si>
    <t>二丁目１番３号</t>
  </si>
  <si>
    <t>04</t>
    <phoneticPr fontId="2"/>
  </si>
  <si>
    <t>工作物解体工事</t>
    <rPh sb="0" eb="3">
      <t>コウサクブツ</t>
    </rPh>
    <rPh sb="3" eb="5">
      <t>カイタイ</t>
    </rPh>
    <rPh sb="5" eb="7">
      <t>コウジ</t>
    </rPh>
    <phoneticPr fontId="2"/>
  </si>
  <si>
    <t>『解体工事』</t>
    <rPh sb="1" eb="3">
      <t>カイタイ</t>
    </rPh>
    <rPh sb="3" eb="5">
      <t>コウジ</t>
    </rPh>
    <phoneticPr fontId="2"/>
  </si>
  <si>
    <t>平成３０年４月１日</t>
    <rPh sb="0" eb="2">
      <t>ヘイセイ</t>
    </rPh>
    <rPh sb="4" eb="5">
      <t>ネン</t>
    </rPh>
    <rPh sb="6" eb="7">
      <t>ガツ</t>
    </rPh>
    <rPh sb="8" eb="9">
      <t>ニチ</t>
    </rPh>
    <phoneticPr fontId="2"/>
  </si>
  <si>
    <t>（建設工事）</t>
    <rPh sb="1" eb="3">
      <t>ケンセツ</t>
    </rPh>
    <rPh sb="3" eb="5">
      <t>コウジ</t>
    </rPh>
    <phoneticPr fontId="2"/>
  </si>
  <si>
    <t>令和</t>
    <rPh sb="0" eb="2">
      <t>レイワ</t>
    </rPh>
    <phoneticPr fontId="2"/>
  </si>
  <si>
    <t>　筑紫野市総務部財政課契約担当
  〒818-8686
　福岡県筑紫野市石崎一丁目１番１号
  TEL 092-923-1111（代表）内線 233, 234
  FAX 092-923-1208（直通）
  mail keiyaku@city.chikushino.fukuoka.jp</t>
    <rPh sb="1" eb="5">
      <t>チクシノシ</t>
    </rPh>
    <rPh sb="5" eb="7">
      <t>ソウム</t>
    </rPh>
    <rPh sb="7" eb="8">
      <t>ブ</t>
    </rPh>
    <rPh sb="8" eb="10">
      <t>ザイセイ</t>
    </rPh>
    <rPh sb="10" eb="11">
      <t>カ</t>
    </rPh>
    <rPh sb="11" eb="13">
      <t>ケイヤク</t>
    </rPh>
    <rPh sb="13" eb="15">
      <t>タントウ</t>
    </rPh>
    <rPh sb="30" eb="33">
      <t>フクオカケン</t>
    </rPh>
    <rPh sb="33" eb="37">
      <t>チクシノシ</t>
    </rPh>
    <rPh sb="37" eb="39">
      <t>イシザキ</t>
    </rPh>
    <rPh sb="39" eb="42">
      <t>１チョウメ</t>
    </rPh>
    <rPh sb="43" eb="44">
      <t>バン</t>
    </rPh>
    <rPh sb="45" eb="46">
      <t>ゴウ</t>
    </rPh>
    <rPh sb="66" eb="68">
      <t>ダイヒョウ</t>
    </rPh>
    <rPh sb="69" eb="71">
      <t>ナイセン</t>
    </rPh>
    <rPh sb="100" eb="102">
      <t>チョクツウ</t>
    </rPh>
    <phoneticPr fontId="2"/>
  </si>
  <si>
    <t>支店等登録</t>
    <rPh sb="0" eb="2">
      <t>シテン</t>
    </rPh>
    <rPh sb="2" eb="3">
      <t>トウ</t>
    </rPh>
    <rPh sb="3" eb="5">
      <t>トウロク</t>
    </rPh>
    <phoneticPr fontId="2"/>
  </si>
  <si>
    <t>契約締結先が支店等で、支店所在が筑紫野市内にある</t>
    <phoneticPr fontId="2"/>
  </si>
  <si>
    <t>契約締結先が支店等で、支店所在が筑紫地区内にある</t>
    <phoneticPr fontId="2"/>
  </si>
  <si>
    <t xml:space="preserve"> ※別添資料１　業者保守台帳（建設工事）入力の手引き</t>
    <rPh sb="12" eb="14">
      <t>ダイチョウ</t>
    </rPh>
    <rPh sb="15" eb="19">
      <t>ケンセツコウジ</t>
    </rPh>
    <phoneticPr fontId="2"/>
  </si>
  <si>
    <t>メールアドレス</t>
    <phoneticPr fontId="2"/>
  </si>
  <si>
    <t>※ 1.有り、2.無し</t>
    <rPh sb="9" eb="10">
      <t>ナ</t>
    </rPh>
    <phoneticPr fontId="2"/>
  </si>
  <si>
    <t>普通預金</t>
    <rPh sb="0" eb="2">
      <t>フツウ</t>
    </rPh>
    <rPh sb="2" eb="4">
      <t>ヨキン</t>
    </rPh>
    <phoneticPr fontId="2"/>
  </si>
  <si>
    <t>当座預金</t>
    <rPh sb="0" eb="2">
      <t>トウザ</t>
    </rPh>
    <rPh sb="2" eb="4">
      <t>ヨキン</t>
    </rPh>
    <phoneticPr fontId="2"/>
  </si>
  <si>
    <t>提出書類確認表・審査チェック表【建設工事】</t>
    <rPh sb="0" eb="2">
      <t>テイシュツ</t>
    </rPh>
    <rPh sb="2" eb="4">
      <t>ショルイ</t>
    </rPh>
    <rPh sb="4" eb="6">
      <t>カクニン</t>
    </rPh>
    <rPh sb="6" eb="7">
      <t>ヒョウ</t>
    </rPh>
    <rPh sb="8" eb="10">
      <t>シンサ</t>
    </rPh>
    <rPh sb="14" eb="15">
      <t>ヒョウ</t>
    </rPh>
    <rPh sb="16" eb="18">
      <t>ケンセツ</t>
    </rPh>
    <rPh sb="18" eb="20">
      <t>コウジ</t>
    </rPh>
    <phoneticPr fontId="2"/>
  </si>
  <si>
    <t>登録番号</t>
    <rPh sb="0" eb="2">
      <t>トウロク</t>
    </rPh>
    <rPh sb="2" eb="4">
      <t>バンゴウ</t>
    </rPh>
    <phoneticPr fontId="2"/>
  </si>
  <si>
    <t>商号又は名称</t>
    <rPh sb="0" eb="2">
      <t>ショウゴウ</t>
    </rPh>
    <rPh sb="2" eb="3">
      <t>マタ</t>
    </rPh>
    <rPh sb="4" eb="6">
      <t>メイショウ</t>
    </rPh>
    <phoneticPr fontId="2"/>
  </si>
  <si>
    <r>
      <t>※</t>
    </r>
    <r>
      <rPr>
        <b/>
        <sz val="10"/>
        <rFont val="ＭＳ Ｐ明朝"/>
        <family val="1"/>
        <charset val="128"/>
      </rPr>
      <t>太枠内(色つき部分)のみ</t>
    </r>
    <r>
      <rPr>
        <sz val="10"/>
        <rFont val="ＭＳ Ｐ明朝"/>
        <family val="1"/>
        <charset val="128"/>
      </rPr>
      <t>記入してください。</t>
    </r>
    <phoneticPr fontId="2"/>
  </si>
  <si>
    <t>※【提出要否】
　　○⇒必須　△⇒該当者のみ　□⇒任意</t>
    <phoneticPr fontId="2"/>
  </si>
  <si>
    <t>TEL</t>
  </si>
  <si>
    <t>―</t>
    <phoneticPr fontId="2"/>
  </si>
  <si>
    <t>FAX</t>
  </si>
  <si>
    <t>※提出書類等に不備がないか確認し、
　　【提出者】欄に✓を入れてください。</t>
    <phoneticPr fontId="2"/>
  </si>
  <si>
    <t>(※行政書士事務所等が手続きを代行する場合はその代行者の連絡先)</t>
    <rPh sb="2" eb="4">
      <t>ギョウセイ</t>
    </rPh>
    <rPh sb="4" eb="6">
      <t>ショシ</t>
    </rPh>
    <rPh sb="6" eb="8">
      <t>ジム</t>
    </rPh>
    <rPh sb="8" eb="9">
      <t>ショ</t>
    </rPh>
    <rPh sb="9" eb="10">
      <t>トウ</t>
    </rPh>
    <rPh sb="11" eb="13">
      <t>テツヅ</t>
    </rPh>
    <rPh sb="15" eb="17">
      <t>ダイコウ</t>
    </rPh>
    <rPh sb="19" eb="21">
      <t>バアイ</t>
    </rPh>
    <rPh sb="24" eb="27">
      <t>ダイコウシャ</t>
    </rPh>
    <rPh sb="28" eb="31">
      <t>レンラクサキ</t>
    </rPh>
    <phoneticPr fontId="2"/>
  </si>
  <si>
    <t>提出書類等</t>
    <rPh sb="0" eb="2">
      <t>テイシュツ</t>
    </rPh>
    <rPh sb="2" eb="4">
      <t>ショルイ</t>
    </rPh>
    <rPh sb="4" eb="5">
      <t>トウ</t>
    </rPh>
    <phoneticPr fontId="2"/>
  </si>
  <si>
    <t>チェック欄</t>
    <rPh sb="4" eb="5">
      <t>ラン</t>
    </rPh>
    <phoneticPr fontId="2"/>
  </si>
  <si>
    <t>提出者</t>
    <rPh sb="0" eb="2">
      <t>テイシュツ</t>
    </rPh>
    <rPh sb="2" eb="3">
      <t>シャ</t>
    </rPh>
    <phoneticPr fontId="2"/>
  </si>
  <si>
    <t>提出
要否</t>
    <rPh sb="0" eb="2">
      <t>テイシュツ</t>
    </rPh>
    <rPh sb="3" eb="5">
      <t>ヨウヒ</t>
    </rPh>
    <phoneticPr fontId="2"/>
  </si>
  <si>
    <t>内容</t>
    <rPh sb="0" eb="2">
      <t>ナイヨウ</t>
    </rPh>
    <phoneticPr fontId="2"/>
  </si>
  <si>
    <t>書類A</t>
    <rPh sb="0" eb="2">
      <t>ショルイ</t>
    </rPh>
    <phoneticPr fontId="2"/>
  </si>
  <si>
    <t>①</t>
  </si>
  <si>
    <t>〇</t>
  </si>
  <si>
    <t>本書</t>
    <rPh sb="0" eb="2">
      <t>ホンショ</t>
    </rPh>
    <phoneticPr fontId="2"/>
  </si>
  <si>
    <t>②</t>
    <phoneticPr fontId="2"/>
  </si>
  <si>
    <t>建設工事業者保守台帳</t>
    <rPh sb="0" eb="2">
      <t>ケンセツ</t>
    </rPh>
    <rPh sb="2" eb="4">
      <t>コウジ</t>
    </rPh>
    <rPh sb="4" eb="6">
      <t>ギョウシャ</t>
    </rPh>
    <rPh sb="6" eb="8">
      <t>ホシュ</t>
    </rPh>
    <rPh sb="8" eb="10">
      <t>ダイチョウ</t>
    </rPh>
    <phoneticPr fontId="2"/>
  </si>
  <si>
    <t>□可　□不可　□無</t>
    <rPh sb="1" eb="2">
      <t>カ</t>
    </rPh>
    <rPh sb="4" eb="6">
      <t>フカ</t>
    </rPh>
    <rPh sb="8" eb="9">
      <t>ム</t>
    </rPh>
    <phoneticPr fontId="2"/>
  </si>
  <si>
    <t>③</t>
    <phoneticPr fontId="2"/>
  </si>
  <si>
    <t>委任状(支店等登録の場合)</t>
    <rPh sb="0" eb="3">
      <t>イニンジョウ</t>
    </rPh>
    <rPh sb="4" eb="6">
      <t>シテン</t>
    </rPh>
    <rPh sb="6" eb="7">
      <t>トウ</t>
    </rPh>
    <rPh sb="7" eb="9">
      <t>トウロク</t>
    </rPh>
    <rPh sb="10" eb="12">
      <t>バアイ</t>
    </rPh>
    <phoneticPr fontId="2"/>
  </si>
  <si>
    <t>④</t>
    <phoneticPr fontId="2"/>
  </si>
  <si>
    <t>暴力団排除に関する誓約書</t>
    <rPh sb="0" eb="3">
      <t>ボウリョクダン</t>
    </rPh>
    <rPh sb="3" eb="5">
      <t>ハイジョ</t>
    </rPh>
    <rPh sb="6" eb="7">
      <t>カン</t>
    </rPh>
    <rPh sb="9" eb="12">
      <t>セイヤクショ</t>
    </rPh>
    <phoneticPr fontId="2"/>
  </si>
  <si>
    <t>役員名簿</t>
    <rPh sb="0" eb="2">
      <t>ヤクイン</t>
    </rPh>
    <rPh sb="2" eb="4">
      <t>メイボ</t>
    </rPh>
    <phoneticPr fontId="2"/>
  </si>
  <si>
    <t>⑤</t>
    <phoneticPr fontId="2"/>
  </si>
  <si>
    <t>筑紫野市内業者調査票</t>
    <rPh sb="0" eb="5">
      <t>チクシノシナイ</t>
    </rPh>
    <rPh sb="5" eb="7">
      <t>ギョウシャ</t>
    </rPh>
    <rPh sb="7" eb="9">
      <t>チョウサ</t>
    </rPh>
    <rPh sb="9" eb="10">
      <t>ヒョウ</t>
    </rPh>
    <phoneticPr fontId="2"/>
  </si>
  <si>
    <t>△</t>
  </si>
  <si>
    <t>書類B(綴じ紐でまとめる)</t>
    <rPh sb="0" eb="2">
      <t>ショルイ</t>
    </rPh>
    <rPh sb="4" eb="5">
      <t>ト</t>
    </rPh>
    <rPh sb="6" eb="7">
      <t>ヒモ</t>
    </rPh>
    <phoneticPr fontId="2"/>
  </si>
  <si>
    <t>⑥</t>
    <phoneticPr fontId="2"/>
  </si>
  <si>
    <t>競争入札参加資格申請書(建設工事)</t>
    <rPh sb="0" eb="2">
      <t>キョウソウ</t>
    </rPh>
    <rPh sb="2" eb="4">
      <t>ニュウサツ</t>
    </rPh>
    <rPh sb="4" eb="6">
      <t>サンカ</t>
    </rPh>
    <rPh sb="6" eb="8">
      <t>シカク</t>
    </rPh>
    <rPh sb="8" eb="11">
      <t>シンセイショ</t>
    </rPh>
    <rPh sb="12" eb="14">
      <t>ケンセツ</t>
    </rPh>
    <rPh sb="14" eb="16">
      <t>コウジ</t>
    </rPh>
    <phoneticPr fontId="2"/>
  </si>
  <si>
    <t>⑦</t>
  </si>
  <si>
    <t>経営規模等評価結果通知書総合評定値通知書の写し</t>
    <rPh sb="0" eb="2">
      <t>ケイエイ</t>
    </rPh>
    <rPh sb="2" eb="4">
      <t>キボ</t>
    </rPh>
    <rPh sb="4" eb="5">
      <t>トウ</t>
    </rPh>
    <rPh sb="5" eb="7">
      <t>ヒョウカ</t>
    </rPh>
    <rPh sb="7" eb="9">
      <t>ケッカ</t>
    </rPh>
    <rPh sb="9" eb="12">
      <t>ツウチショ</t>
    </rPh>
    <rPh sb="12" eb="14">
      <t>ソウゴウ</t>
    </rPh>
    <rPh sb="14" eb="16">
      <t>ヒョウテイ</t>
    </rPh>
    <rPh sb="16" eb="17">
      <t>チ</t>
    </rPh>
    <rPh sb="17" eb="20">
      <t>ツウチショ</t>
    </rPh>
    <rPh sb="21" eb="22">
      <t>ウツ</t>
    </rPh>
    <phoneticPr fontId="2"/>
  </si>
  <si>
    <t>⑧</t>
  </si>
  <si>
    <t>建設業許可等を証明するものの写し</t>
    <rPh sb="0" eb="3">
      <t>ケンセツギョウ</t>
    </rPh>
    <rPh sb="3" eb="5">
      <t>キョカ</t>
    </rPh>
    <rPh sb="5" eb="6">
      <t>トウ</t>
    </rPh>
    <rPh sb="7" eb="9">
      <t>ショウメイ</t>
    </rPh>
    <rPh sb="14" eb="15">
      <t>ウツ</t>
    </rPh>
    <phoneticPr fontId="2"/>
  </si>
  <si>
    <t>建設業許可申請書　別紙二（２）の写し（支店等登録の場合）</t>
    <rPh sb="0" eb="3">
      <t>ケンセツギョウ</t>
    </rPh>
    <rPh sb="3" eb="5">
      <t>キョカ</t>
    </rPh>
    <rPh sb="5" eb="8">
      <t>シンセイショ</t>
    </rPh>
    <rPh sb="9" eb="11">
      <t>ベッシ</t>
    </rPh>
    <rPh sb="11" eb="12">
      <t>ニ</t>
    </rPh>
    <rPh sb="16" eb="17">
      <t>ウツ</t>
    </rPh>
    <rPh sb="19" eb="22">
      <t>シテントウ</t>
    </rPh>
    <rPh sb="22" eb="24">
      <t>トウロク</t>
    </rPh>
    <rPh sb="25" eb="27">
      <t>バアイ</t>
    </rPh>
    <phoneticPr fontId="2"/>
  </si>
  <si>
    <t>△</t>
    <phoneticPr fontId="2"/>
  </si>
  <si>
    <t>浄化槽法による届出書の写し</t>
    <rPh sb="0" eb="3">
      <t>ジョウカソウ</t>
    </rPh>
    <rPh sb="3" eb="4">
      <t>ホウ</t>
    </rPh>
    <rPh sb="7" eb="10">
      <t>トドケデショ</t>
    </rPh>
    <rPh sb="11" eb="12">
      <t>ウツ</t>
    </rPh>
    <phoneticPr fontId="2"/>
  </si>
  <si>
    <t>⑨</t>
  </si>
  <si>
    <t>納税証明書(写し可)</t>
    <rPh sb="0" eb="2">
      <t>ノウゼイ</t>
    </rPh>
    <rPh sb="2" eb="5">
      <t>ショウメイショ</t>
    </rPh>
    <rPh sb="6" eb="7">
      <t>ウツ</t>
    </rPh>
    <rPh sb="8" eb="9">
      <t>カ</t>
    </rPh>
    <phoneticPr fontId="2"/>
  </si>
  <si>
    <t>常時契約締結先の市町村税に滞納のないことの証明書</t>
    <rPh sb="0" eb="2">
      <t>ジョウジ</t>
    </rPh>
    <rPh sb="2" eb="4">
      <t>ケイヤク</t>
    </rPh>
    <rPh sb="4" eb="6">
      <t>テイケツ</t>
    </rPh>
    <rPh sb="6" eb="7">
      <t>サキ</t>
    </rPh>
    <rPh sb="8" eb="10">
      <t>シチョウ</t>
    </rPh>
    <rPh sb="10" eb="12">
      <t>ソンゼイ</t>
    </rPh>
    <rPh sb="13" eb="15">
      <t>タイノウ</t>
    </rPh>
    <rPh sb="21" eb="24">
      <t>ショウメイショ</t>
    </rPh>
    <phoneticPr fontId="2"/>
  </si>
  <si>
    <t>消費税及び地方消費税に未納のないことの証明書</t>
    <rPh sb="0" eb="3">
      <t>ショウヒゼイ</t>
    </rPh>
    <rPh sb="3" eb="4">
      <t>オヨ</t>
    </rPh>
    <rPh sb="5" eb="7">
      <t>チホウ</t>
    </rPh>
    <rPh sb="7" eb="10">
      <t>ショウヒゼイ</t>
    </rPh>
    <rPh sb="11" eb="13">
      <t>ミノウ</t>
    </rPh>
    <rPh sb="19" eb="22">
      <t>ショウメイショ</t>
    </rPh>
    <phoneticPr fontId="2"/>
  </si>
  <si>
    <t>〇</t>
    <phoneticPr fontId="2"/>
  </si>
  <si>
    <t>⑩</t>
  </si>
  <si>
    <t>印鑑証明書(写し可)</t>
    <rPh sb="0" eb="2">
      <t>インカン</t>
    </rPh>
    <rPh sb="2" eb="5">
      <t>ショウメイショ</t>
    </rPh>
    <rPh sb="6" eb="7">
      <t>ウツ</t>
    </rPh>
    <rPh sb="8" eb="9">
      <t>カ</t>
    </rPh>
    <phoneticPr fontId="2"/>
  </si>
  <si>
    <t>⑪</t>
  </si>
  <si>
    <t>官公需適格組合証明書の写し</t>
    <rPh sb="0" eb="3">
      <t>カンコウジュ</t>
    </rPh>
    <rPh sb="3" eb="5">
      <t>テキカク</t>
    </rPh>
    <rPh sb="5" eb="7">
      <t>クミアイ</t>
    </rPh>
    <rPh sb="7" eb="10">
      <t>ショウメイショ</t>
    </rPh>
    <rPh sb="11" eb="12">
      <t>ウツ</t>
    </rPh>
    <phoneticPr fontId="2"/>
  </si>
  <si>
    <t>組合員名簿</t>
    <rPh sb="0" eb="3">
      <t>クミアイイン</t>
    </rPh>
    <rPh sb="3" eb="5">
      <t>メイボ</t>
    </rPh>
    <phoneticPr fontId="2"/>
  </si>
  <si>
    <t>⑫</t>
  </si>
  <si>
    <t>記録媒体(CD-R等)</t>
    <rPh sb="0" eb="2">
      <t>キロク</t>
    </rPh>
    <rPh sb="2" eb="4">
      <t>バイタイ</t>
    </rPh>
    <rPh sb="9" eb="10">
      <t>トウ</t>
    </rPh>
    <phoneticPr fontId="2"/>
  </si>
  <si>
    <t>⑬</t>
  </si>
  <si>
    <t>受付票</t>
    <rPh sb="0" eb="2">
      <t>ウケツケ</t>
    </rPh>
    <rPh sb="2" eb="3">
      <t>ヒョウ</t>
    </rPh>
    <phoneticPr fontId="2"/>
  </si>
  <si>
    <t>□</t>
  </si>
  <si>
    <t>他業種の申請確認</t>
    <rPh sb="0" eb="1">
      <t>タ</t>
    </rPh>
    <rPh sb="1" eb="3">
      <t>ギョウシュ</t>
    </rPh>
    <rPh sb="4" eb="6">
      <t>シンセイ</t>
    </rPh>
    <rPh sb="6" eb="8">
      <t>カクニン</t>
    </rPh>
    <phoneticPr fontId="2"/>
  </si>
  <si>
    <t>「測量・建設コンサルタント等業務」又は「物品・役務提供」の申請はありますか？</t>
    <rPh sb="1" eb="3">
      <t>ソクリョウ</t>
    </rPh>
    <rPh sb="4" eb="6">
      <t>ケンセツ</t>
    </rPh>
    <rPh sb="13" eb="14">
      <t>トウ</t>
    </rPh>
    <rPh sb="14" eb="16">
      <t>ギョウム</t>
    </rPh>
    <rPh sb="17" eb="18">
      <t>マタ</t>
    </rPh>
    <rPh sb="20" eb="22">
      <t>ブッピン</t>
    </rPh>
    <rPh sb="23" eb="25">
      <t>エキム</t>
    </rPh>
    <rPh sb="25" eb="27">
      <t>テイキョウ</t>
    </rPh>
    <rPh sb="29" eb="31">
      <t>シンセイ</t>
    </rPh>
    <phoneticPr fontId="2"/>
  </si>
  <si>
    <t>審査日：令和　　　年　　　月　　　日</t>
    <rPh sb="0" eb="2">
      <t>シンサ</t>
    </rPh>
    <rPh sb="2" eb="3">
      <t>ビ</t>
    </rPh>
    <rPh sb="4" eb="6">
      <t>レイワ</t>
    </rPh>
    <rPh sb="9" eb="10">
      <t>ネン</t>
    </rPh>
    <rPh sb="13" eb="14">
      <t>ツキ</t>
    </rPh>
    <rPh sb="17" eb="18">
      <t>ニチ</t>
    </rPh>
    <phoneticPr fontId="2"/>
  </si>
  <si>
    <t>受付者サイン</t>
    <rPh sb="0" eb="2">
      <t>ウケツケ</t>
    </rPh>
    <rPh sb="2" eb="3">
      <t>シャ</t>
    </rPh>
    <phoneticPr fontId="2"/>
  </si>
  <si>
    <t>★受理日</t>
    <rPh sb="1" eb="3">
      <t>ジュリ</t>
    </rPh>
    <rPh sb="3" eb="4">
      <t>ビ</t>
    </rPh>
    <phoneticPr fontId="2"/>
  </si>
  <si>
    <t>★審査完了日</t>
    <rPh sb="1" eb="3">
      <t>シンサ</t>
    </rPh>
    <rPh sb="3" eb="5">
      <t>カンリョウ</t>
    </rPh>
    <rPh sb="5" eb="6">
      <t>ビ</t>
    </rPh>
    <phoneticPr fontId="2"/>
  </si>
  <si>
    <t>令和　　　年　　　月　　　日</t>
    <rPh sb="0" eb="2">
      <t>レイワ</t>
    </rPh>
    <rPh sb="5" eb="6">
      <t>ネン</t>
    </rPh>
    <rPh sb="9" eb="10">
      <t>ツキ</t>
    </rPh>
    <rPh sb="13" eb="14">
      <t>ニチ</t>
    </rPh>
    <phoneticPr fontId="2"/>
  </si>
  <si>
    <t>☆指示事項</t>
    <rPh sb="1" eb="3">
      <t>シジ</t>
    </rPh>
    <rPh sb="3" eb="5">
      <t>ジコウ</t>
    </rPh>
    <phoneticPr fontId="2"/>
  </si>
  <si>
    <t>〇再提出指示(　　　/　　　指示者：　　　　)</t>
    <rPh sb="1" eb="4">
      <t>サイテイシュツ</t>
    </rPh>
    <rPh sb="4" eb="6">
      <t>シジ</t>
    </rPh>
    <rPh sb="14" eb="16">
      <t>シジ</t>
    </rPh>
    <rPh sb="16" eb="17">
      <t>シャ</t>
    </rPh>
    <phoneticPr fontId="2"/>
  </si>
  <si>
    <t>〇再提出処理</t>
    <rPh sb="1" eb="4">
      <t>サイテイシュツ</t>
    </rPh>
    <rPh sb="4" eb="6">
      <t>ショリ</t>
    </rPh>
    <phoneticPr fontId="2"/>
  </si>
  <si>
    <t>指示概要</t>
    <rPh sb="0" eb="2">
      <t>シジ</t>
    </rPh>
    <rPh sb="2" eb="4">
      <t>ガイヨウ</t>
    </rPh>
    <phoneticPr fontId="2"/>
  </si>
  <si>
    <t>所 在 地</t>
    <phoneticPr fontId="2"/>
  </si>
  <si>
    <t>所 在 地</t>
    <phoneticPr fontId="2"/>
  </si>
  <si>
    <t>㊞</t>
    <phoneticPr fontId="2"/>
  </si>
  <si>
    <t>所 在 地</t>
    <phoneticPr fontId="2"/>
  </si>
  <si>
    <t>㊞</t>
    <phoneticPr fontId="2"/>
  </si>
  <si>
    <t>受任者</t>
    <rPh sb="0" eb="2">
      <t>ジュニン</t>
    </rPh>
    <rPh sb="2" eb="3">
      <t>シャ</t>
    </rPh>
    <phoneticPr fontId="2"/>
  </si>
  <si>
    <t>　私（当社及び当社役員）は、下記事項について誓約します。
　また、別添役員名簿の記載内容を確認するため、この名簿を福岡県警察本部に照会することについて異議ありません。
　なお、これらの事項に反した場合、競争入札参加資格の取り消し並びに契約の解除等、貴市が行う一切の措置について異議の申し立てを行いません。
　　　　　　　　　　　　　　　　　　記
　私（当社及び当社役員）は、次のいずれにも該当しません。
　１　暴力団員による不当な行為の防止等に関する法律（平成３年法律第77号）
　　　（以下、「暴対法」という。）第32条第１項各号に掲げる者。
　２　暴対法第２条第６号に規定する暴力団員（以下、「暴力団員」という。）
　　　又は法人であってその役員が暴力団員であるもの。</t>
    <rPh sb="1" eb="2">
      <t>ワタシ</t>
    </rPh>
    <rPh sb="3" eb="5">
      <t>トウシャ</t>
    </rPh>
    <rPh sb="5" eb="6">
      <t>オヨ</t>
    </rPh>
    <rPh sb="7" eb="9">
      <t>トウシャ</t>
    </rPh>
    <rPh sb="9" eb="11">
      <t>ヤクイン</t>
    </rPh>
    <rPh sb="14" eb="16">
      <t>カキ</t>
    </rPh>
    <rPh sb="16" eb="18">
      <t>ジコウ</t>
    </rPh>
    <rPh sb="22" eb="24">
      <t>セイヤク</t>
    </rPh>
    <rPh sb="33" eb="35">
      <t>ベッテン</t>
    </rPh>
    <rPh sb="35" eb="37">
      <t>ヤクイン</t>
    </rPh>
    <rPh sb="37" eb="39">
      <t>メイボ</t>
    </rPh>
    <rPh sb="42" eb="44">
      <t>ナイヨウ</t>
    </rPh>
    <rPh sb="45" eb="47">
      <t>カクニン</t>
    </rPh>
    <rPh sb="54" eb="56">
      <t>メイボ</t>
    </rPh>
    <rPh sb="57" eb="60">
      <t>フクオカケン</t>
    </rPh>
    <rPh sb="60" eb="62">
      <t>ケイサツ</t>
    </rPh>
    <rPh sb="62" eb="64">
      <t>ホンブ</t>
    </rPh>
    <rPh sb="65" eb="67">
      <t>ショウカイ</t>
    </rPh>
    <rPh sb="75" eb="77">
      <t>イギ</t>
    </rPh>
    <rPh sb="92" eb="94">
      <t>ジコウ</t>
    </rPh>
    <rPh sb="95" eb="96">
      <t>ハン</t>
    </rPh>
    <rPh sb="98" eb="100">
      <t>バアイ</t>
    </rPh>
    <rPh sb="101" eb="103">
      <t>キョウソウ</t>
    </rPh>
    <rPh sb="103" eb="105">
      <t>ニュウサツ</t>
    </rPh>
    <rPh sb="105" eb="107">
      <t>サンカ</t>
    </rPh>
    <rPh sb="107" eb="109">
      <t>シカク</t>
    </rPh>
    <rPh sb="110" eb="111">
      <t>ト</t>
    </rPh>
    <rPh sb="112" eb="113">
      <t>ケ</t>
    </rPh>
    <rPh sb="114" eb="115">
      <t>ナラ</t>
    </rPh>
    <rPh sb="117" eb="119">
      <t>ケイヤク</t>
    </rPh>
    <rPh sb="120" eb="123">
      <t>カイジョトウ</t>
    </rPh>
    <rPh sb="124" eb="126">
      <t>キシ</t>
    </rPh>
    <rPh sb="127" eb="128">
      <t>オコナ</t>
    </rPh>
    <rPh sb="129" eb="131">
      <t>イッサイ</t>
    </rPh>
    <rPh sb="132" eb="134">
      <t>ソチ</t>
    </rPh>
    <rPh sb="138" eb="140">
      <t>イギ</t>
    </rPh>
    <rPh sb="141" eb="142">
      <t>モウ</t>
    </rPh>
    <rPh sb="143" eb="144">
      <t>タ</t>
    </rPh>
    <rPh sb="146" eb="147">
      <t>オコナ</t>
    </rPh>
    <rPh sb="172" eb="173">
      <t>キ</t>
    </rPh>
    <rPh sb="176" eb="177">
      <t>ワタシ</t>
    </rPh>
    <rPh sb="178" eb="180">
      <t>トウシャ</t>
    </rPh>
    <rPh sb="180" eb="181">
      <t>オヨ</t>
    </rPh>
    <rPh sb="182" eb="184">
      <t>トウシャ</t>
    </rPh>
    <rPh sb="184" eb="186">
      <t>ヤクイン</t>
    </rPh>
    <rPh sb="189" eb="190">
      <t>ツギ</t>
    </rPh>
    <rPh sb="196" eb="198">
      <t>ガイトウ</t>
    </rPh>
    <rPh sb="207" eb="209">
      <t>ボウリョク</t>
    </rPh>
    <rPh sb="209" eb="211">
      <t>ダンイン</t>
    </rPh>
    <rPh sb="214" eb="216">
      <t>フトウ</t>
    </rPh>
    <rPh sb="217" eb="219">
      <t>コウイ</t>
    </rPh>
    <rPh sb="220" eb="223">
      <t>ボウシトウ</t>
    </rPh>
    <rPh sb="224" eb="225">
      <t>カン</t>
    </rPh>
    <rPh sb="227" eb="229">
      <t>ホウリツ</t>
    </rPh>
    <rPh sb="230" eb="232">
      <t>ヘイセイ</t>
    </rPh>
    <rPh sb="233" eb="234">
      <t>ネン</t>
    </rPh>
    <rPh sb="234" eb="236">
      <t>ホウリツ</t>
    </rPh>
    <rPh sb="236" eb="237">
      <t>ダイ</t>
    </rPh>
    <rPh sb="239" eb="240">
      <t>ゴウ</t>
    </rPh>
    <rPh sb="259" eb="260">
      <t>ダイ</t>
    </rPh>
    <rPh sb="262" eb="263">
      <t>ジョウ</t>
    </rPh>
    <rPh sb="263" eb="264">
      <t>ダイ</t>
    </rPh>
    <rPh sb="265" eb="266">
      <t>コウ</t>
    </rPh>
    <rPh sb="266" eb="268">
      <t>カクゴウ</t>
    </rPh>
    <rPh sb="269" eb="270">
      <t>カカ</t>
    </rPh>
    <rPh sb="272" eb="273">
      <t>モノ</t>
    </rPh>
    <rPh sb="278" eb="281">
      <t>ボウタイホウ</t>
    </rPh>
    <rPh sb="281" eb="282">
      <t>ダイ</t>
    </rPh>
    <rPh sb="283" eb="284">
      <t>ジョウ</t>
    </rPh>
    <rPh sb="284" eb="285">
      <t>ダイ</t>
    </rPh>
    <rPh sb="286" eb="287">
      <t>ゴウ</t>
    </rPh>
    <rPh sb="288" eb="290">
      <t>キテイ</t>
    </rPh>
    <rPh sb="292" eb="294">
      <t>ボウリョク</t>
    </rPh>
    <rPh sb="294" eb="296">
      <t>ダンイン</t>
    </rPh>
    <rPh sb="297" eb="299">
      <t>イカ</t>
    </rPh>
    <rPh sb="301" eb="303">
      <t>ボウリョク</t>
    </rPh>
    <rPh sb="303" eb="305">
      <t>ダンイン</t>
    </rPh>
    <rPh sb="315" eb="316">
      <t>マタ</t>
    </rPh>
    <rPh sb="317" eb="319">
      <t>ホウジン</t>
    </rPh>
    <rPh sb="325" eb="327">
      <t>ヤクイン</t>
    </rPh>
    <rPh sb="328" eb="330">
      <t>ボウリョク</t>
    </rPh>
    <rPh sb="330" eb="332">
      <t>ダンイン</t>
    </rPh>
    <phoneticPr fontId="2"/>
  </si>
  <si>
    <t>コード</t>
    <phoneticPr fontId="2"/>
  </si>
  <si>
    <t>なお、審査を行うにあたり、申請書類等に不備がある場合は、本市より確認や資料の提出を求めることがあります。</t>
    <rPh sb="3" eb="5">
      <t>シンサ</t>
    </rPh>
    <rPh sb="6" eb="7">
      <t>オコナ</t>
    </rPh>
    <phoneticPr fontId="2"/>
  </si>
  <si>
    <t>　筑　紫　野　市　長</t>
    <phoneticPr fontId="2"/>
  </si>
  <si>
    <t>ひき・足場等仮設工事</t>
    <rPh sb="3" eb="5">
      <t>アシバ</t>
    </rPh>
    <rPh sb="5" eb="6">
      <t>トウ</t>
    </rPh>
    <rPh sb="6" eb="8">
      <t>カセツ</t>
    </rPh>
    <rPh sb="8" eb="10">
      <t>コウジ</t>
    </rPh>
    <phoneticPr fontId="2"/>
  </si>
  <si>
    <t>⑭</t>
    <phoneticPr fontId="2"/>
  </si>
  <si>
    <t>電子入札に関するアンケート</t>
    <rPh sb="0" eb="2">
      <t>デンシ</t>
    </rPh>
    <rPh sb="2" eb="4">
      <t>ニュウサツ</t>
    </rPh>
    <rPh sb="5" eb="6">
      <t>カン</t>
    </rPh>
    <phoneticPr fontId="2"/>
  </si>
  <si>
    <t>○</t>
    <phoneticPr fontId="2"/>
  </si>
  <si>
    <t>電子入札に関するアンケート</t>
    <rPh sb="0" eb="2">
      <t>デンシ</t>
    </rPh>
    <rPh sb="2" eb="4">
      <t>ニュウサツ</t>
    </rPh>
    <rPh sb="5" eb="6">
      <t>カン</t>
    </rPh>
    <phoneticPr fontId="39"/>
  </si>
  <si>
    <t>＜回答者の情報＞</t>
    <rPh sb="1" eb="4">
      <t>カイトウシャ</t>
    </rPh>
    <rPh sb="5" eb="7">
      <t>ジョウホウ</t>
    </rPh>
    <phoneticPr fontId="39"/>
  </si>
  <si>
    <t>商号又は名称</t>
    <rPh sb="0" eb="3">
      <t>ショウゴウマタ</t>
    </rPh>
    <rPh sb="4" eb="6">
      <t>メイショウ</t>
    </rPh>
    <phoneticPr fontId="39"/>
  </si>
  <si>
    <t>登録番号</t>
    <rPh sb="0" eb="2">
      <t>トウロク</t>
    </rPh>
    <rPh sb="2" eb="4">
      <t>バンゴウ</t>
    </rPh>
    <phoneticPr fontId="39"/>
  </si>
  <si>
    <t>＜電子入札に関する質問＞</t>
    <rPh sb="1" eb="3">
      <t>デンシ</t>
    </rPh>
    <rPh sb="3" eb="5">
      <t>ニュウサツ</t>
    </rPh>
    <rPh sb="6" eb="7">
      <t>カン</t>
    </rPh>
    <rPh sb="9" eb="11">
      <t>シツモン</t>
    </rPh>
    <phoneticPr fontId="39"/>
  </si>
  <si>
    <t>該当するものに■を選択してください。</t>
    <rPh sb="0" eb="2">
      <t>ガイトウ</t>
    </rPh>
    <rPh sb="9" eb="11">
      <t>センタク</t>
    </rPh>
    <phoneticPr fontId="39"/>
  </si>
  <si>
    <t>質問１</t>
    <rPh sb="0" eb="2">
      <t>シツモン</t>
    </rPh>
    <phoneticPr fontId="39"/>
  </si>
  <si>
    <t>電子入札で入札に参加したことがありますか。</t>
    <rPh sb="0" eb="4">
      <t>デンシニュウサツ</t>
    </rPh>
    <rPh sb="5" eb="7">
      <t>ニュウサツ</t>
    </rPh>
    <rPh sb="8" eb="10">
      <t>サンカ</t>
    </rPh>
    <phoneticPr fontId="39"/>
  </si>
  <si>
    <t>ある</t>
    <phoneticPr fontId="39"/>
  </si>
  <si>
    <t>□</t>
    <phoneticPr fontId="39"/>
  </si>
  <si>
    <t>ない</t>
    <phoneticPr fontId="39"/>
  </si>
  <si>
    <t>■</t>
    <phoneticPr fontId="39"/>
  </si>
  <si>
    <t>質問２</t>
    <rPh sb="0" eb="2">
      <t>シツモン</t>
    </rPh>
    <phoneticPr fontId="39"/>
  </si>
  <si>
    <t>できる</t>
    <phoneticPr fontId="39"/>
  </si>
  <si>
    <t>→質問４に進んでください</t>
    <rPh sb="1" eb="3">
      <t>シツモン</t>
    </rPh>
    <rPh sb="5" eb="6">
      <t>スス</t>
    </rPh>
    <phoneticPr fontId="39"/>
  </si>
  <si>
    <t>できない</t>
    <phoneticPr fontId="39"/>
  </si>
  <si>
    <t>→質問３に進んでください</t>
    <rPh sb="1" eb="3">
      <t>シツモン</t>
    </rPh>
    <rPh sb="5" eb="6">
      <t>スス</t>
    </rPh>
    <phoneticPr fontId="39"/>
  </si>
  <si>
    <t>質問３</t>
    <rPh sb="0" eb="2">
      <t>シツモン</t>
    </rPh>
    <phoneticPr fontId="39"/>
  </si>
  <si>
    <t>入札に参加できない理由を教えてください。（複数回答可）</t>
    <rPh sb="0" eb="2">
      <t>ニュウサツ</t>
    </rPh>
    <rPh sb="3" eb="5">
      <t>サンカ</t>
    </rPh>
    <rPh sb="9" eb="11">
      <t>リユウ</t>
    </rPh>
    <rPh sb="12" eb="13">
      <t>オシ</t>
    </rPh>
    <rPh sb="21" eb="23">
      <t>フクスウ</t>
    </rPh>
    <rPh sb="23" eb="25">
      <t>カイトウ</t>
    </rPh>
    <rPh sb="25" eb="26">
      <t>カ</t>
    </rPh>
    <phoneticPr fontId="39"/>
  </si>
  <si>
    <t>人材の確保が困難である</t>
    <rPh sb="0" eb="2">
      <t>ジンザイ</t>
    </rPh>
    <rPh sb="3" eb="5">
      <t>カクホ</t>
    </rPh>
    <rPh sb="6" eb="8">
      <t>コンナン</t>
    </rPh>
    <phoneticPr fontId="39"/>
  </si>
  <si>
    <t>必要な機器（パソコン、ＩＣカードリーダー等）や環境（インターネット等）の導入や維持管理等の費用がかかる</t>
    <rPh sb="0" eb="2">
      <t>ヒツヨウ</t>
    </rPh>
    <rPh sb="3" eb="5">
      <t>キキ</t>
    </rPh>
    <rPh sb="20" eb="21">
      <t>ナド</t>
    </rPh>
    <rPh sb="23" eb="25">
      <t>カンキョウ</t>
    </rPh>
    <rPh sb="33" eb="34">
      <t>トウ</t>
    </rPh>
    <rPh sb="36" eb="38">
      <t>ドウニュウ</t>
    </rPh>
    <rPh sb="39" eb="43">
      <t>イジカンリ</t>
    </rPh>
    <rPh sb="43" eb="44">
      <t>トウ</t>
    </rPh>
    <rPh sb="45" eb="47">
      <t>ヒヨウ</t>
    </rPh>
    <phoneticPr fontId="39"/>
  </si>
  <si>
    <t>質問４</t>
    <rPh sb="0" eb="2">
      <t>シツモン</t>
    </rPh>
    <phoneticPr fontId="39"/>
  </si>
  <si>
    <t>筑紫野市の電子入札の導入を希望しますか。</t>
    <rPh sb="0" eb="4">
      <t>チクシノシ</t>
    </rPh>
    <rPh sb="5" eb="9">
      <t>デンシニュウサツ</t>
    </rPh>
    <rPh sb="10" eb="12">
      <t>ドウニュウ</t>
    </rPh>
    <rPh sb="13" eb="15">
      <t>キボウ</t>
    </rPh>
    <phoneticPr fontId="39"/>
  </si>
  <si>
    <t>希望する</t>
    <rPh sb="0" eb="2">
      <t>キボウ</t>
    </rPh>
    <phoneticPr fontId="39"/>
  </si>
  <si>
    <t>希望しない</t>
    <rPh sb="0" eb="2">
      <t>キボウ</t>
    </rPh>
    <phoneticPr fontId="39"/>
  </si>
  <si>
    <t>質問５</t>
    <rPh sb="0" eb="2">
      <t>シツモン</t>
    </rPh>
    <phoneticPr fontId="39"/>
  </si>
  <si>
    <t>筑紫野市の電子入札の導入について、ご意見・ご要望等がありましたらご記入ください。</t>
    <rPh sb="0" eb="4">
      <t>チクシノシ</t>
    </rPh>
    <rPh sb="5" eb="9">
      <t>デンシニュウサツ</t>
    </rPh>
    <rPh sb="10" eb="12">
      <t>ドウニュウ</t>
    </rPh>
    <rPh sb="18" eb="20">
      <t>イケン</t>
    </rPh>
    <rPh sb="22" eb="24">
      <t>ヨウボウ</t>
    </rPh>
    <rPh sb="24" eb="25">
      <t>トウ</t>
    </rPh>
    <rPh sb="33" eb="35">
      <t>キニュウ</t>
    </rPh>
    <phoneticPr fontId="39"/>
  </si>
  <si>
    <t>（質問２で「できない」と回答した場合）</t>
    <rPh sb="1" eb="3">
      <t>シツモン</t>
    </rPh>
    <rPh sb="12" eb="14">
      <t>カイトウ</t>
    </rPh>
    <rPh sb="16" eb="18">
      <t>バアイ</t>
    </rPh>
    <phoneticPr fontId="39"/>
  </si>
  <si>
    <t>その他の理由【自由記述】</t>
    <rPh sb="2" eb="3">
      <t>タ</t>
    </rPh>
    <rPh sb="4" eb="6">
      <t>リユウ</t>
    </rPh>
    <rPh sb="7" eb="11">
      <t>ジユウキジュツ</t>
    </rPh>
    <phoneticPr fontId="39"/>
  </si>
  <si>
    <t>どちらでもよい</t>
    <phoneticPr fontId="39"/>
  </si>
  <si>
    <t>　以上でアンケートは終了です。
　ご協力ありがとうございました。
　なお、頂いたご意見・ご要望等について、必ずしも応えられるものではないことをご了承いただきますようお願い申し上げます。</t>
    <phoneticPr fontId="2"/>
  </si>
  <si>
    <t>ある（</t>
  </si>
  <si>
    <t>測量・建設コンサルタント等　</t>
  </si>
  <si>
    <t xml:space="preserve">物品・役務提供） </t>
  </si>
  <si>
    <t>ない</t>
  </si>
  <si>
    <t>返送用封筒(切手貼付）</t>
    <rPh sb="0" eb="3">
      <t>ヘンソウヨウ</t>
    </rPh>
    <rPh sb="3" eb="5">
      <t>フウトウ</t>
    </rPh>
    <rPh sb="6" eb="8">
      <t>キッテ</t>
    </rPh>
    <rPh sb="8" eb="9">
      <t>ハ</t>
    </rPh>
    <rPh sb="9" eb="10">
      <t>ツ</t>
    </rPh>
    <phoneticPr fontId="2"/>
  </si>
  <si>
    <t>男女共同参画推進状況調査回答</t>
    <rPh sb="0" eb="2">
      <t>ダンジョ</t>
    </rPh>
    <rPh sb="2" eb="4">
      <t>キョウドウ</t>
    </rPh>
    <rPh sb="4" eb="6">
      <t>サンカク</t>
    </rPh>
    <rPh sb="6" eb="8">
      <t>スイシン</t>
    </rPh>
    <rPh sb="8" eb="10">
      <t>ジョウキョウ</t>
    </rPh>
    <rPh sb="10" eb="12">
      <t>チョウサ</t>
    </rPh>
    <rPh sb="12" eb="14">
      <t>カイトウ</t>
    </rPh>
    <phoneticPr fontId="2"/>
  </si>
  <si>
    <t>商号又は名称</t>
    <rPh sb="2" eb="3">
      <t>マタ</t>
    </rPh>
    <phoneticPr fontId="2"/>
  </si>
  <si>
    <t>（建設工事：支店等登録用）</t>
    <rPh sb="1" eb="3">
      <t>ケンセツ</t>
    </rPh>
    <rPh sb="3" eb="5">
      <t>コウジ</t>
    </rPh>
    <rPh sb="6" eb="8">
      <t>シテン</t>
    </rPh>
    <rPh sb="8" eb="9">
      <t>トウ</t>
    </rPh>
    <rPh sb="9" eb="11">
      <t>トウロク</t>
    </rPh>
    <rPh sb="11" eb="12">
      <t>ヨウ</t>
    </rPh>
    <phoneticPr fontId="2"/>
  </si>
  <si>
    <t>（市区町村
町丁字）</t>
    <rPh sb="1" eb="3">
      <t>シク</t>
    </rPh>
    <rPh sb="3" eb="5">
      <t>チョウソン</t>
    </rPh>
    <rPh sb="6" eb="7">
      <t>マチ</t>
    </rPh>
    <rPh sb="7" eb="8">
      <t>チョウ</t>
    </rPh>
    <rPh sb="8" eb="9">
      <t>ジ</t>
    </rPh>
    <phoneticPr fontId="2"/>
  </si>
  <si>
    <t>（市区町村
町丁字）</t>
    <phoneticPr fontId="2"/>
  </si>
  <si>
    <t xml:space="preserve"> 口 座 情 報　 （代金等を受領する取引口座を記入）</t>
    <rPh sb="1" eb="2">
      <t>クチ</t>
    </rPh>
    <rPh sb="3" eb="4">
      <t>ザ</t>
    </rPh>
    <rPh sb="5" eb="6">
      <t>ジョウ</t>
    </rPh>
    <rPh sb="7" eb="8">
      <t>ホウ</t>
    </rPh>
    <rPh sb="11" eb="14">
      <t>ダイキンナド</t>
    </rPh>
    <rPh sb="15" eb="17">
      <t>ジュリョウ</t>
    </rPh>
    <rPh sb="19" eb="21">
      <t>トリヒキ</t>
    </rPh>
    <rPh sb="21" eb="23">
      <t>コウザ</t>
    </rPh>
    <rPh sb="24" eb="26">
      <t>キニュウ</t>
    </rPh>
    <phoneticPr fontId="1"/>
  </si>
  <si>
    <t>　金 融 機 関 コ ー ド</t>
    <rPh sb="1" eb="2">
      <t>カネ</t>
    </rPh>
    <rPh sb="3" eb="4">
      <t>トオル</t>
    </rPh>
    <rPh sb="5" eb="6">
      <t>キ</t>
    </rPh>
    <rPh sb="7" eb="8">
      <t>カン</t>
    </rPh>
    <phoneticPr fontId="2"/>
  </si>
  <si>
    <t>筑紫野市が電子入札を実施する場合、対応できますか。</t>
    <rPh sb="0" eb="4">
      <t>チクシノシ</t>
    </rPh>
    <rPh sb="5" eb="9">
      <t>デンシニュウサツ</t>
    </rPh>
    <rPh sb="10" eb="12">
      <t>ジッシ</t>
    </rPh>
    <rPh sb="14" eb="16">
      <t>バアイ</t>
    </rPh>
    <rPh sb="17" eb="19">
      <t>タイオウ</t>
    </rPh>
    <phoneticPr fontId="39"/>
  </si>
  <si>
    <t>ＩＣカード又はＩＣカードリーダーを所持していない</t>
    <phoneticPr fontId="2"/>
  </si>
  <si>
    <t>パソコン又はインターネット環境がない</t>
    <phoneticPr fontId="2"/>
  </si>
  <si>
    <t>ＩＣカードの有効期限が切れている</t>
    <phoneticPr fontId="2"/>
  </si>
  <si>
    <t>パソコンの設定や操作方法が分からない</t>
    <phoneticPr fontId="2"/>
  </si>
  <si>
    <t>ふ り が な</t>
    <phoneticPr fontId="2" type="Hiragana"/>
  </si>
  <si>
    <t>ふ り が な</t>
    <phoneticPr fontId="2"/>
  </si>
  <si>
    <t>ふりがな</t>
    <phoneticPr fontId="2"/>
  </si>
  <si>
    <t>技術者数</t>
    <rPh sb="0" eb="2">
      <t>ギジュツ</t>
    </rPh>
    <rPh sb="2" eb="3">
      <t>シャ</t>
    </rPh>
    <rPh sb="3" eb="4">
      <t>スウ</t>
    </rPh>
    <phoneticPr fontId="2"/>
  </si>
  <si>
    <t>契 約 金 額
（税込：千円）</t>
    <rPh sb="0" eb="1">
      <t>チギリ</t>
    </rPh>
    <rPh sb="2" eb="3">
      <t>ヤク</t>
    </rPh>
    <rPh sb="4" eb="5">
      <t>カネ</t>
    </rPh>
    <rPh sb="6" eb="7">
      <t>ガク</t>
    </rPh>
    <rPh sb="9" eb="11">
      <t>ゼイコ</t>
    </rPh>
    <rPh sb="12" eb="14">
      <t>センエン</t>
    </rPh>
    <phoneticPr fontId="2"/>
  </si>
  <si>
    <t>契 約 金 額
（税込：千円）</t>
    <rPh sb="0" eb="1">
      <t>チギリ</t>
    </rPh>
    <rPh sb="2" eb="3">
      <t>ヤク</t>
    </rPh>
    <rPh sb="4" eb="5">
      <t>カネ</t>
    </rPh>
    <rPh sb="6" eb="7">
      <t>ガク</t>
    </rPh>
    <rPh sb="9" eb="11">
      <t>ゼイコミ</t>
    </rPh>
    <rPh sb="12" eb="14">
      <t>センエン</t>
    </rPh>
    <phoneticPr fontId="2"/>
  </si>
  <si>
    <t>※筑紫野市居住者を把握できない場合は、「不明」 を選択。</t>
  </si>
  <si>
    <t>建設工事</t>
    <rPh sb="0" eb="4">
      <t>ケンセツコウジ</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</si>
  <si>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所在が筑紫野市内にある</t>
    </r>
    <rPh sb="7" eb="8">
      <t>シャ</t>
    </rPh>
    <rPh sb="11" eb="12">
      <t>シャ</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</si>
  <si>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所在が筑紫地区内にある</t>
    </r>
    <rPh sb="7" eb="8">
      <t>シャ</t>
    </rPh>
    <rPh sb="11" eb="12">
      <t>シャ</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</si>
  <si>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所在が福岡県内にある</t>
    </r>
    <rPh sb="7" eb="8">
      <t>シャ</t>
    </rPh>
    <rPh sb="11" eb="12">
      <t>シャ</t>
    </rPh>
    <phoneticPr fontId="2"/>
  </si>
  <si>
    <r>
      <t>契約締結先が支店等で、支店及び</t>
    </r>
    <r>
      <rPr>
        <sz val="11"/>
        <color rgb="FFFF0000"/>
        <rFont val="ＭＳ Ｐ明朝"/>
        <family val="1"/>
        <charset val="128"/>
      </rPr>
      <t>本社</t>
    </r>
    <r>
      <rPr>
        <sz val="11"/>
        <rFont val="ＭＳ Ｐ明朝"/>
        <family val="1"/>
        <charset val="128"/>
      </rPr>
      <t>所在が福岡県内にある</t>
    </r>
    <rPh sb="16" eb="17">
      <t>シャ</t>
    </rPh>
    <phoneticPr fontId="2"/>
  </si>
  <si>
    <r>
      <t>契約締結先が支店等で、支店所在が福岡県内かつ</t>
    </r>
    <r>
      <rPr>
        <sz val="11"/>
        <color rgb="FFFF0000"/>
        <rFont val="ＭＳ Ｐ明朝"/>
        <family val="1"/>
        <charset val="128"/>
      </rPr>
      <t>本社</t>
    </r>
    <r>
      <rPr>
        <sz val="11"/>
        <rFont val="ＭＳ Ｐ明朝"/>
        <family val="1"/>
        <charset val="128"/>
      </rPr>
      <t>所在が福岡県外にある</t>
    </r>
    <rPh sb="23" eb="24">
      <t>シャ</t>
    </rPh>
    <phoneticPr fontId="2"/>
  </si>
  <si>
    <r>
      <t>契約締結先が</t>
    </r>
    <r>
      <rPr>
        <sz val="11"/>
        <color rgb="FFFF0000"/>
        <rFont val="ＭＳ Ｐ明朝"/>
        <family val="1"/>
        <charset val="128"/>
      </rPr>
      <t>本社</t>
    </r>
    <r>
      <rPr>
        <sz val="11"/>
        <rFont val="ＭＳ Ｐ明朝"/>
        <family val="1"/>
        <charset val="128"/>
      </rPr>
      <t>又は支店等で、所在が福岡県外にある</t>
    </r>
    <rPh sb="7" eb="8">
      <t>シャ</t>
    </rPh>
    <phoneticPr fontId="2"/>
  </si>
  <si>
    <r>
      <rPr>
        <sz val="11"/>
        <color rgb="FFFF0000"/>
        <rFont val="ＭＳ Ｐ明朝"/>
        <family val="1"/>
        <charset val="128"/>
      </rPr>
      <t>本社</t>
    </r>
    <r>
      <rPr>
        <sz val="11"/>
        <rFont val="ＭＳ Ｐ明朝"/>
        <family val="1"/>
        <charset val="128"/>
      </rPr>
      <t>登録</t>
    </r>
    <rPh sb="0" eb="2">
      <t>ホンシャ</t>
    </rPh>
    <rPh sb="2" eb="4">
      <t>トウロク</t>
    </rPh>
    <phoneticPr fontId="2"/>
  </si>
  <si>
    <t>※支店等登録の場合は、提出不要です。</t>
    <rPh sb="1" eb="4">
      <t>シテントウ</t>
    </rPh>
    <rPh sb="4" eb="6">
      <t>トウロク</t>
    </rPh>
    <rPh sb="7" eb="9">
      <t>バアイ</t>
    </rPh>
    <rPh sb="11" eb="13">
      <t>テイシュツ</t>
    </rPh>
    <rPh sb="13" eb="15">
      <t>フヨウ</t>
    </rPh>
    <phoneticPr fontId="2"/>
  </si>
  <si>
    <t>※本社登録の場合は、提出不要です。</t>
    <rPh sb="1" eb="5">
      <t>ホンシャトウロク</t>
    </rPh>
    <rPh sb="6" eb="8">
      <t>バアイ</t>
    </rPh>
    <rPh sb="10" eb="12">
      <t>テイシュツ</t>
    </rPh>
    <rPh sb="12" eb="14">
      <t>フヨウ</t>
    </rPh>
    <phoneticPr fontId="2"/>
  </si>
  <si>
    <t>本 社 所 在 地</t>
    <rPh sb="0" eb="1">
      <t>ホン</t>
    </rPh>
    <rPh sb="2" eb="3">
      <t>シャ</t>
    </rPh>
    <rPh sb="4" eb="5">
      <t>ショ</t>
    </rPh>
    <rPh sb="6" eb="7">
      <t>ザイ</t>
    </rPh>
    <rPh sb="8" eb="9">
      <t>チ</t>
    </rPh>
    <phoneticPr fontId="2"/>
  </si>
  <si>
    <t>支店等登録で代金の受領が本社である場合のみ「１」を入力してください。</t>
    <rPh sb="0" eb="5">
      <t>シテントウトウロク</t>
    </rPh>
    <rPh sb="6" eb="8">
      <t>ダイキン</t>
    </rPh>
    <rPh sb="9" eb="11">
      <t>ジュリョウ</t>
    </rPh>
    <rPh sb="12" eb="14">
      <t>ホンシャ</t>
    </rPh>
    <rPh sb="17" eb="19">
      <t>バアイ</t>
    </rPh>
    <rPh sb="25" eb="27">
      <t>ニュウリョク</t>
    </rPh>
    <phoneticPr fontId="2"/>
  </si>
  <si>
    <t>使用印鑑届(本社登録の場合)</t>
    <rPh sb="0" eb="2">
      <t>シヨウ</t>
    </rPh>
    <rPh sb="2" eb="4">
      <t>インカン</t>
    </rPh>
    <rPh sb="4" eb="5">
      <t>トドケ</t>
    </rPh>
    <rPh sb="6" eb="8">
      <t>ホンシャ</t>
    </rPh>
    <rPh sb="8" eb="10">
      <t>トウロク</t>
    </rPh>
    <rPh sb="11" eb="13">
      <t>バアイ</t>
    </rPh>
    <phoneticPr fontId="2"/>
  </si>
  <si>
    <t>市内本社登録かつ市内代表者の市税に滞納のないことの証明書</t>
    <rPh sb="0" eb="2">
      <t>シナイ</t>
    </rPh>
    <rPh sb="6" eb="8">
      <t>トウロク</t>
    </rPh>
    <rPh sb="10" eb="12">
      <t>シナイ</t>
    </rPh>
    <rPh sb="12" eb="15">
      <t>ダイヒョウシャ</t>
    </rPh>
    <rPh sb="16" eb="17">
      <t>シ</t>
    </rPh>
    <rPh sb="17" eb="18">
      <t>ゼイ</t>
    </rPh>
    <rPh sb="19" eb="21">
      <t>タイノウショウメイショ</t>
    </rPh>
    <phoneticPr fontId="2"/>
  </si>
  <si>
    <t>（建設工事：本社登録用）</t>
    <rPh sb="1" eb="3">
      <t>ケンセツ</t>
    </rPh>
    <rPh sb="3" eb="5">
      <t>コウジ</t>
    </rPh>
    <rPh sb="6" eb="8">
      <t>ホンシャ</t>
    </rPh>
    <rPh sb="8" eb="10">
      <t>トウロク</t>
    </rPh>
    <rPh sb="10" eb="11">
      <t>ヨウ</t>
    </rPh>
    <phoneticPr fontId="2"/>
  </si>
  <si>
    <t>申請者【本社の代表者】</t>
    <rPh sb="0" eb="3">
      <t>シンセイシャ</t>
    </rPh>
    <rPh sb="4" eb="6">
      <t>ホンシャ</t>
    </rPh>
    <rPh sb="7" eb="10">
      <t>ダイヒョウシャ</t>
    </rPh>
    <phoneticPr fontId="2"/>
  </si>
  <si>
    <t>委任者（申請者）【本社の代表者】</t>
    <rPh sb="0" eb="3">
      <t>イニンシャ</t>
    </rPh>
    <rPh sb="4" eb="7">
      <t>シンセイシャ</t>
    </rPh>
    <rPh sb="9" eb="11">
      <t>ホンシャ</t>
    </rPh>
    <rPh sb="12" eb="15">
      <t>ダイヒョウシャ</t>
    </rPh>
    <phoneticPr fontId="2"/>
  </si>
  <si>
    <t>申請者(本社)</t>
    <rPh sb="5" eb="6">
      <t>シャ</t>
    </rPh>
    <phoneticPr fontId="2"/>
  </si>
  <si>
    <t>　筑紫野市では、業務の効率化や入札参加者の利便性の向上を図るため、電子入札を導入することを検討しております。
　つきましては、導入検討するために、前回に引き続き、「電子入札に関するアンケート」を実施しますので、下記質問の回答について、ご協力をお願いします。</t>
    <rPh sb="1" eb="5">
      <t>チクシノシ</t>
    </rPh>
    <rPh sb="8" eb="10">
      <t>ギョウム</t>
    </rPh>
    <rPh sb="11" eb="14">
      <t>コウリツカ</t>
    </rPh>
    <rPh sb="15" eb="20">
      <t>ニュウサツサンカシャ</t>
    </rPh>
    <rPh sb="21" eb="24">
      <t>リベンセイ</t>
    </rPh>
    <rPh sb="25" eb="27">
      <t>コウジョウ</t>
    </rPh>
    <rPh sb="28" eb="29">
      <t>ハカ</t>
    </rPh>
    <rPh sb="63" eb="65">
      <t>ドウニュウ</t>
    </rPh>
    <rPh sb="65" eb="67">
      <t>ケントウ</t>
    </rPh>
    <rPh sb="73" eb="75">
      <t>ゼンカイ</t>
    </rPh>
    <rPh sb="76" eb="77">
      <t>ヒ</t>
    </rPh>
    <rPh sb="78" eb="79">
      <t>ツヅ</t>
    </rPh>
    <phoneticPr fontId="39"/>
  </si>
  <si>
    <r>
      <rPr>
        <sz val="8"/>
        <rFont val="ＭＳ Ｐ明朝"/>
        <family val="1"/>
        <charset val="128"/>
      </rPr>
      <t>　　　　　　　ふりがな</t>
    </r>
    <r>
      <rPr>
        <sz val="10"/>
        <rFont val="ＭＳ Ｐ明朝"/>
        <family val="1"/>
        <charset val="128"/>
      </rPr>
      <t xml:space="preserve">
申請手続担当者</t>
    </r>
    <rPh sb="12" eb="14">
      <t>シンセイ</t>
    </rPh>
    <rPh sb="14" eb="16">
      <t>テツヅ</t>
    </rPh>
    <rPh sb="16" eb="19">
      <t>タントウシャ</t>
    </rPh>
    <phoneticPr fontId="2"/>
  </si>
  <si>
    <t>　私は、令和８年４月１日から令和１０年３月３１日までの期間、上記の印鑑を筑紫野市における下記事項の行為に対して使用したいので届出します。</t>
    <rPh sb="1" eb="2">
      <t>ワタクシ</t>
    </rPh>
    <rPh sb="4" eb="6">
      <t>レイワ</t>
    </rPh>
    <rPh sb="7" eb="8">
      <t>ネン</t>
    </rPh>
    <rPh sb="9" eb="10">
      <t>ガツ</t>
    </rPh>
    <rPh sb="11" eb="12">
      <t>ニチ</t>
    </rPh>
    <rPh sb="14" eb="16">
      <t>レイワ</t>
    </rPh>
    <rPh sb="18" eb="19">
      <t>ネン</t>
    </rPh>
    <rPh sb="20" eb="21">
      <t>ガツ</t>
    </rPh>
    <rPh sb="23" eb="24">
      <t>ニチ</t>
    </rPh>
    <rPh sb="27" eb="29">
      <t>キカン</t>
    </rPh>
    <rPh sb="36" eb="40">
      <t>チクシノシ</t>
    </rPh>
    <rPh sb="44" eb="46">
      <t>カキ</t>
    </rPh>
    <rPh sb="46" eb="48">
      <t>ジコウ</t>
    </rPh>
    <rPh sb="49" eb="51">
      <t>コウイ</t>
    </rPh>
    <rPh sb="52" eb="53">
      <t>タイ</t>
    </rPh>
    <rPh sb="55" eb="57">
      <t>シヨウ</t>
    </rPh>
    <rPh sb="62" eb="64">
      <t>トドケデ</t>
    </rPh>
    <phoneticPr fontId="2"/>
  </si>
  <si>
    <t>　　令和８年４月１日から令和１０年３月３１日まで</t>
    <rPh sb="2" eb="4">
      <t>レイワ</t>
    </rPh>
    <rPh sb="5" eb="6">
      <t>ネン</t>
    </rPh>
    <rPh sb="7" eb="8">
      <t>ガツ</t>
    </rPh>
    <rPh sb="9" eb="10">
      <t>ニチ</t>
    </rPh>
    <rPh sb="12" eb="14">
      <t>レイワ</t>
    </rPh>
    <rPh sb="16" eb="17">
      <t>ネン</t>
    </rPh>
    <rPh sb="18" eb="19">
      <t>ガツ</t>
    </rPh>
    <rPh sb="21" eb="22">
      <t>ニチ</t>
    </rPh>
    <phoneticPr fontId="2"/>
  </si>
  <si>
    <t>　令和８・９年度において、筑紫野市で行われる建設工事に係る競争に参加する資格の審査を申請します。
　なお、この資格審査申請書および添付書類の内容については、事実と相違ないことを誓約します。また、この資格審査申請書および添付書類の内容、ならびに筑紫野市との契約に関する内容と評価、指名停止措置については、競争入札参加資格認定後、筑紫野市において情報公開されることに同意します。</t>
    <rPh sb="1" eb="3">
      <t>レイワ</t>
    </rPh>
    <rPh sb="42" eb="44">
      <t>シンセイ</t>
    </rPh>
    <rPh sb="133" eb="135">
      <t>ナイヨウ</t>
    </rPh>
    <rPh sb="181" eb="183">
      <t>ドウイ</t>
    </rPh>
    <phoneticPr fontId="2"/>
  </si>
  <si>
    <t>令和８・９年度
競争入札参加資格審査申請受付票</t>
    <rPh sb="0" eb="2">
      <t>レイワ</t>
    </rPh>
    <rPh sb="5" eb="7">
      <t>ネンド</t>
    </rPh>
    <rPh sb="8" eb="10">
      <t>キョウソウ</t>
    </rPh>
    <rPh sb="10" eb="12">
      <t>ニュウサツ</t>
    </rPh>
    <rPh sb="12" eb="14">
      <t>サンカ</t>
    </rPh>
    <rPh sb="14" eb="16">
      <t>シカク</t>
    </rPh>
    <rPh sb="16" eb="18">
      <t>シンサ</t>
    </rPh>
    <rPh sb="18" eb="20">
      <t>シンセイ</t>
    </rPh>
    <rPh sb="20" eb="22">
      <t>ウケツケ</t>
    </rPh>
    <rPh sb="22" eb="23">
      <t>ヒョウ</t>
    </rPh>
    <phoneticPr fontId="2"/>
  </si>
  <si>
    <r>
      <t xml:space="preserve">
(1) 競争入札参加資格を有すると認定された方は有資格者名簿に登載されます。資格
　審査の結果は、有資格者名簿で確認してください。有資格者名簿は、令和８年４月
　上旬に筑紫野市情報公開コーナーおよび筑紫野市ホームページで公表します。
　　なお、資格認定結果の通知は発行しません。
(2) 競争入札参加資格の認定日および有効期間は次のとおりです。
　　認定日　　令和８年４月１日
　　有効期間  令和８年４月１日から令和１０年３月31日まで
(3) 競争入札参加資格審査申請書類の記載事項に変更が生じた場合は、速やかに変更
　届書（様式11共）に必要書類を添えて提出してください。用紙はホームページから
　ダウンロードできます。変更届が提出されず所在地等が不明になった場合は、登録
　資格を取り消す場合がありますので注意してください。
　筑紫野市ホームページ「各種様式ダウンロード」
　https://www.city.chikushino.fukuoka.jp/soshiki/6/1060.html
</t>
    </r>
    <r>
      <rPr>
        <sz val="11"/>
        <rFont val="ＭＳ ゴシック"/>
        <family val="3"/>
        <charset val="128"/>
      </rPr>
      <t>※ 「建設工事」登録の方へ
　　経営事項審査の有効期間は、審査基準日から１年７か月未満です。
　　有効期限が切れる前に最新の総合評定値通知書（写し）を提出してください。
　　（郵送等・Fax可）</t>
    </r>
    <r>
      <rPr>
        <sz val="11"/>
        <rFont val="ＭＳ 明朝"/>
        <family val="1"/>
        <charset val="128"/>
      </rPr>
      <t xml:space="preserve">
</t>
    </r>
    <rPh sb="5" eb="7">
      <t>キョウソウ</t>
    </rPh>
    <rPh sb="7" eb="9">
      <t>ニュウサツ</t>
    </rPh>
    <rPh sb="9" eb="11">
      <t>サンカ</t>
    </rPh>
    <rPh sb="11" eb="13">
      <t>シカク</t>
    </rPh>
    <rPh sb="14" eb="15">
      <t>ユウ</t>
    </rPh>
    <rPh sb="18" eb="20">
      <t>ニンテイ</t>
    </rPh>
    <rPh sb="23" eb="24">
      <t>カタ</t>
    </rPh>
    <rPh sb="25" eb="29">
      <t>ユウシカクシャ</t>
    </rPh>
    <rPh sb="29" eb="31">
      <t>メイボ</t>
    </rPh>
    <rPh sb="32" eb="34">
      <t>トウサイ</t>
    </rPh>
    <rPh sb="39" eb="41">
      <t>シカク</t>
    </rPh>
    <rPh sb="43" eb="45">
      <t>シンサ</t>
    </rPh>
    <rPh sb="46" eb="48">
      <t>ケッカ</t>
    </rPh>
    <rPh sb="50" eb="54">
      <t>ユウシカクシャ</t>
    </rPh>
    <rPh sb="54" eb="56">
      <t>メイボ</t>
    </rPh>
    <rPh sb="57" eb="59">
      <t>カクニン</t>
    </rPh>
    <rPh sb="66" eb="70">
      <t>ユウシカクシャ</t>
    </rPh>
    <rPh sb="70" eb="72">
      <t>メイボ</t>
    </rPh>
    <rPh sb="77" eb="78">
      <t>ネン</t>
    </rPh>
    <rPh sb="79" eb="80">
      <t>ガツ</t>
    </rPh>
    <rPh sb="82" eb="84">
      <t>ジョウジュン</t>
    </rPh>
    <rPh sb="85" eb="89">
      <t>チクシノシ</t>
    </rPh>
    <rPh sb="89" eb="91">
      <t>ジョウホウ</t>
    </rPh>
    <rPh sb="91" eb="93">
      <t>コウカイ</t>
    </rPh>
    <rPh sb="100" eb="104">
      <t>チクシノシ</t>
    </rPh>
    <rPh sb="111" eb="113">
      <t>コウヒョウ</t>
    </rPh>
    <rPh sb="123" eb="125">
      <t>シカク</t>
    </rPh>
    <rPh sb="125" eb="127">
      <t>ニンテイ</t>
    </rPh>
    <rPh sb="127" eb="129">
      <t>ケッカ</t>
    </rPh>
    <rPh sb="130" eb="132">
      <t>ツウチ</t>
    </rPh>
    <rPh sb="133" eb="135">
      <t>ハッコウ</t>
    </rPh>
    <rPh sb="146" eb="148">
      <t>キョウソウ</t>
    </rPh>
    <rPh sb="148" eb="150">
      <t>ニュウサツ</t>
    </rPh>
    <rPh sb="150" eb="152">
      <t>サンカ</t>
    </rPh>
    <rPh sb="152" eb="154">
      <t>シカク</t>
    </rPh>
    <rPh sb="155" eb="157">
      <t>ニンテイ</t>
    </rPh>
    <rPh sb="157" eb="158">
      <t>ビ</t>
    </rPh>
    <rPh sb="161" eb="163">
      <t>ユウコウ</t>
    </rPh>
    <rPh sb="163" eb="165">
      <t>キカン</t>
    </rPh>
    <rPh sb="166" eb="167">
      <t>ツギ</t>
    </rPh>
    <rPh sb="177" eb="179">
      <t>ニンテイ</t>
    </rPh>
    <rPh sb="179" eb="180">
      <t>ビ</t>
    </rPh>
    <rPh sb="185" eb="186">
      <t>ネン</t>
    </rPh>
    <rPh sb="187" eb="188">
      <t>ガツ</t>
    </rPh>
    <rPh sb="189" eb="190">
      <t>ニチ</t>
    </rPh>
    <rPh sb="193" eb="195">
      <t>ユウコウ</t>
    </rPh>
    <rPh sb="195" eb="197">
      <t>キカン</t>
    </rPh>
    <rPh sb="202" eb="203">
      <t>ネン</t>
    </rPh>
    <rPh sb="204" eb="205">
      <t>ガツ</t>
    </rPh>
    <rPh sb="206" eb="207">
      <t>ニチ</t>
    </rPh>
    <rPh sb="213" eb="214">
      <t>ネン</t>
    </rPh>
    <rPh sb="215" eb="216">
      <t>ガツ</t>
    </rPh>
    <rPh sb="218" eb="219">
      <t>ニチ</t>
    </rPh>
    <rPh sb="227" eb="229">
      <t>キョウソウ</t>
    </rPh>
    <rPh sb="229" eb="231">
      <t>ニュウサツ</t>
    </rPh>
    <rPh sb="231" eb="233">
      <t>サンカ</t>
    </rPh>
    <rPh sb="233" eb="235">
      <t>シカク</t>
    </rPh>
    <rPh sb="235" eb="237">
      <t>シンサ</t>
    </rPh>
    <rPh sb="237" eb="239">
      <t>シンセイ</t>
    </rPh>
    <rPh sb="239" eb="241">
      <t>ショルイ</t>
    </rPh>
    <rPh sb="242" eb="244">
      <t>キサイ</t>
    </rPh>
    <rPh sb="244" eb="246">
      <t>ジコウ</t>
    </rPh>
    <rPh sb="247" eb="249">
      <t>ヘンコウ</t>
    </rPh>
    <rPh sb="250" eb="251">
      <t>ショウ</t>
    </rPh>
    <rPh sb="253" eb="255">
      <t>バアイ</t>
    </rPh>
    <rPh sb="257" eb="258">
      <t>スミ</t>
    </rPh>
    <rPh sb="261" eb="263">
      <t>ヘンコウ</t>
    </rPh>
    <rPh sb="265" eb="267">
      <t>トドケショ</t>
    </rPh>
    <rPh sb="268" eb="270">
      <t>ヨウシキ</t>
    </rPh>
    <rPh sb="272" eb="273">
      <t>キョウ</t>
    </rPh>
    <rPh sb="275" eb="277">
      <t>ヒツヨウ</t>
    </rPh>
    <rPh sb="277" eb="279">
      <t>ショルイ</t>
    </rPh>
    <rPh sb="280" eb="281">
      <t>ソ</t>
    </rPh>
    <rPh sb="283" eb="285">
      <t>テイシュツ</t>
    </rPh>
    <rPh sb="292" eb="294">
      <t>ヨウシ</t>
    </rPh>
    <rPh sb="316" eb="319">
      <t>ヘンコウトドケ</t>
    </rPh>
    <rPh sb="320" eb="322">
      <t>テイシュツ</t>
    </rPh>
    <rPh sb="325" eb="329">
      <t>ショザイチトウ</t>
    </rPh>
    <rPh sb="330" eb="332">
      <t>フメイ</t>
    </rPh>
    <rPh sb="336" eb="338">
      <t>バアイ</t>
    </rPh>
    <rPh sb="340" eb="342">
      <t>トウロク</t>
    </rPh>
    <rPh sb="344" eb="346">
      <t>シカク</t>
    </rPh>
    <rPh sb="347" eb="348">
      <t>ト</t>
    </rPh>
    <rPh sb="349" eb="350">
      <t>ケ</t>
    </rPh>
    <rPh sb="351" eb="353">
      <t>バアイ</t>
    </rPh>
    <rPh sb="360" eb="362">
      <t>チュウイ</t>
    </rPh>
    <rPh sb="373" eb="377">
      <t>チクシノシ</t>
    </rPh>
    <rPh sb="384" eb="386">
      <t>カクシュ</t>
    </rPh>
    <rPh sb="386" eb="388">
      <t>ヨウシキ</t>
    </rPh>
    <rPh sb="460" eb="462">
      <t>ケンセツ</t>
    </rPh>
    <rPh sb="462" eb="464">
      <t>コウジ</t>
    </rPh>
    <rPh sb="465" eb="467">
      <t>トウロク</t>
    </rPh>
    <rPh sb="468" eb="469">
      <t>カタ</t>
    </rPh>
    <rPh sb="473" eb="475">
      <t>ケイエイ</t>
    </rPh>
    <rPh sb="475" eb="477">
      <t>ジコウ</t>
    </rPh>
    <rPh sb="477" eb="479">
      <t>シンサ</t>
    </rPh>
    <rPh sb="480" eb="482">
      <t>ユウコウ</t>
    </rPh>
    <rPh sb="482" eb="484">
      <t>キカン</t>
    </rPh>
    <rPh sb="486" eb="488">
      <t>シンサ</t>
    </rPh>
    <rPh sb="488" eb="490">
      <t>キジュン</t>
    </rPh>
    <rPh sb="490" eb="491">
      <t>ビ</t>
    </rPh>
    <rPh sb="494" eb="495">
      <t>ネン</t>
    </rPh>
    <rPh sb="497" eb="498">
      <t>ゲツ</t>
    </rPh>
    <rPh sb="498" eb="500">
      <t>ミマン</t>
    </rPh>
    <rPh sb="506" eb="508">
      <t>ユウコウ</t>
    </rPh>
    <rPh sb="508" eb="510">
      <t>キゲン</t>
    </rPh>
    <rPh sb="511" eb="512">
      <t>キ</t>
    </rPh>
    <rPh sb="514" eb="515">
      <t>マエ</t>
    </rPh>
    <rPh sb="516" eb="518">
      <t>サイシン</t>
    </rPh>
    <rPh sb="519" eb="521">
      <t>ソウゴウ</t>
    </rPh>
    <rPh sb="521" eb="523">
      <t>ヒョウテイ</t>
    </rPh>
    <rPh sb="523" eb="524">
      <t>チ</t>
    </rPh>
    <rPh sb="524" eb="527">
      <t>ツウチショ</t>
    </rPh>
    <rPh sb="528" eb="529">
      <t>ウツ</t>
    </rPh>
    <rPh sb="532" eb="534">
      <t>テイシュツ</t>
    </rPh>
    <rPh sb="545" eb="547">
      <t>ユウソウ</t>
    </rPh>
    <rPh sb="547" eb="548">
      <t>トウ</t>
    </rPh>
    <rPh sb="552" eb="553">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</si>
</sst>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00"/>
    <numFmt numFmtId="178" formatCode="[$-411]ge\.m\.d;@"/>
    <numFmt numFmtId="179" formatCode="0000"/>
    <numFmt numFmtId="180" formatCode="000"/>
    <numFmt numFmtId="181" formatCode="000000"/>
    <numFmt numFmtId="182" formatCode="0000000"/>
    <numFmt numFmtId="183" formatCode="#,##0;&quot;△&quot;#,##0"/>
    <numFmt numFmtId="184" formatCode="#,##0_);[Red]\(#,##0\)"/>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11"/>
      <name val="ＭＳ Ｐ明朝"/>
      <family val="1"/>
      <charset val="128"/>
    </font>
    <font>
      <sz val="16"/>
      <name val="ＭＳ Ｐ明朝"/>
      <family val="1"/>
      <charset val="128"/>
    </font>
    <font>
      <sz val="10"/>
      <name val="ＭＳ Ｐ明朝"/>
      <family val="1"/>
      <charset val="128"/>
    </font>
    <font>
      <sz val="8"/>
      <name val="ＭＳ Ｐ明朝"/>
      <family val="1"/>
      <charset val="128"/>
    </font>
    <font>
      <sz val="14"/>
      <name val="ＭＳ Ｐ明朝"/>
      <family val="1"/>
      <charset val="128"/>
    </font>
    <font>
      <sz val="11"/>
      <name val="ＭＳ 明朝"/>
      <family val="1"/>
      <charset val="128"/>
    </font>
    <font>
      <sz val="10"/>
      <name val="ＭＳ Ｐゴシック"/>
      <family val="3"/>
      <charset val="128"/>
    </font>
    <font>
      <sz val="6"/>
      <name val="ＭＳ Ｐゴシック"/>
      <family val="3"/>
      <charset val="128"/>
    </font>
    <font>
      <b/>
      <sz val="12"/>
      <name val="ＭＳ 明朝"/>
      <family val="1"/>
      <charset val="128"/>
    </font>
    <font>
      <sz val="12"/>
      <name val="ＭＳ 明朝"/>
      <family val="1"/>
      <charset val="128"/>
    </font>
    <font>
      <b/>
      <sz val="14"/>
      <name val="ＭＳ 明朝"/>
      <family val="1"/>
      <charset val="128"/>
    </font>
    <font>
      <b/>
      <sz val="11"/>
      <name val="ＭＳ 明朝"/>
      <family val="1"/>
      <charset val="128"/>
    </font>
    <font>
      <sz val="12"/>
      <name val="ＭＳ Ｐゴシック"/>
      <family val="3"/>
      <charset val="128"/>
    </font>
    <font>
      <sz val="18"/>
      <name val="ＭＳ Ｐゴシック"/>
      <family val="3"/>
      <charset val="128"/>
    </font>
    <font>
      <sz val="18"/>
      <name val="ＭＳ 明朝"/>
      <family val="1"/>
      <charset val="128"/>
    </font>
    <font>
      <sz val="22"/>
      <name val="ＭＳ 明朝"/>
      <family val="1"/>
      <charset val="128"/>
    </font>
    <font>
      <sz val="10"/>
      <name val="ＭＳ ゴシック"/>
      <family val="3"/>
      <charset val="128"/>
    </font>
    <font>
      <sz val="10"/>
      <name val="ＭＳ 明朝"/>
      <family val="1"/>
      <charset val="128"/>
    </font>
    <font>
      <b/>
      <sz val="11"/>
      <name val="ＭＳ Ｐゴシック"/>
      <family val="3"/>
      <charset val="128"/>
    </font>
    <font>
      <sz val="18"/>
      <name val="ＭＳ ゴシック"/>
      <family val="3"/>
      <charset val="128"/>
    </font>
    <font>
      <b/>
      <sz val="16"/>
      <name val="ＭＳ 明朝"/>
      <family val="1"/>
      <charset val="128"/>
    </font>
    <font>
      <sz val="14"/>
      <name val="ＭＳ Ｐゴシック"/>
      <family val="3"/>
      <charset val="128"/>
    </font>
    <font>
      <sz val="14"/>
      <name val="ＭＳ 明朝"/>
      <family val="1"/>
      <charset val="128"/>
    </font>
    <font>
      <sz val="24"/>
      <name val="ＭＳ 明朝"/>
      <family val="1"/>
      <charset val="128"/>
    </font>
    <font>
      <sz val="9"/>
      <name val="ＭＳ Ｐゴシック"/>
      <family val="3"/>
      <charset val="128"/>
    </font>
    <font>
      <sz val="11"/>
      <name val="ＭＳ ゴシック"/>
      <family val="3"/>
      <charset val="128"/>
    </font>
    <font>
      <sz val="9"/>
      <color theme="1"/>
      <name val="ＭＳ Ｐ明朝"/>
      <family val="1"/>
      <charset val="128"/>
    </font>
    <font>
      <sz val="11"/>
      <color theme="1"/>
      <name val="ＭＳ Ｐ明朝"/>
      <family val="1"/>
      <charset val="128"/>
    </font>
    <font>
      <sz val="11"/>
      <name val="ＭＳ Ｐゴシック"/>
      <family val="3"/>
      <charset val="128"/>
      <scheme val="minor"/>
    </font>
    <font>
      <sz val="11"/>
      <color theme="1"/>
      <name val="ＭＳ Ｐゴシック"/>
      <family val="3"/>
      <charset val="128"/>
      <scheme val="minor"/>
    </font>
    <font>
      <sz val="12"/>
      <name val="ＭＳ Ｐ明朝"/>
      <family val="1"/>
      <charset val="128"/>
    </font>
    <font>
      <b/>
      <sz val="10"/>
      <name val="ＭＳ Ｐ明朝"/>
      <family val="1"/>
      <charset val="128"/>
    </font>
    <font>
      <b/>
      <sz val="11"/>
      <color theme="1"/>
      <name val="ＭＳ Ｐ明朝"/>
      <family val="1"/>
      <charset val="128"/>
    </font>
    <font>
      <sz val="11"/>
      <color rgb="FFFF0000"/>
      <name val="ＭＳ Ｐゴシック"/>
      <family val="3"/>
      <charset val="128"/>
      <scheme val="minor"/>
    </font>
    <font>
      <sz val="10"/>
      <color rgb="FFFF0000"/>
      <name val="ＭＳ 明朝"/>
      <family val="1"/>
      <charset val="128"/>
    </font>
    <font>
      <sz val="6"/>
      <name val="ＭＳ Ｐゴシック"/>
      <family val="3"/>
      <charset val="128"/>
      <scheme val="minor"/>
    </font>
    <font>
      <sz val="20"/>
      <name val="ＭＳ Ｐゴシック"/>
      <family val="3"/>
      <charset val="128"/>
    </font>
    <font>
      <u val="double"/>
      <sz val="14"/>
      <name val="ＭＳ 明朝"/>
      <family val="1"/>
      <charset val="128"/>
    </font>
    <font>
      <sz val="11"/>
      <color rgb="FFFF0000"/>
      <name val="ＭＳ Ｐ明朝"/>
      <family val="1"/>
      <charset val="128"/>
    </font>
    <font>
      <sz val="10"/>
      <color rgb="FFFF0000"/>
      <name val="ＭＳ Ｐゴシック"/>
      <family val="3"/>
      <charset val="128"/>
    </font>
    <font>
      <sz val="26"/>
      <color theme="0"/>
      <name val="ＭＳ Ｐゴシック"/>
      <family val="3"/>
      <charset val="128"/>
    </font>
  </fonts>
  <fills count="7">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indexed="31"/>
        <bgColor indexed="64"/>
      </patternFill>
    </fill>
    <fill>
      <patternFill patternType="solid">
        <fgColor theme="7" tint="0.59999389629810485"/>
        <bgColor indexed="64"/>
      </patternFill>
    </fill>
    <fill>
      <patternFill patternType="solid">
        <fgColor rgb="FFFFFF66"/>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medium">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bottom style="double">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style="medium">
        <color indexed="64"/>
      </bottom>
      <diagonal/>
    </border>
    <border>
      <left/>
      <right/>
      <top/>
      <bottom style="medium">
        <color indexed="64"/>
      </bottom>
      <diagonal/>
    </border>
    <border>
      <left/>
      <right style="medium">
        <color indexed="64"/>
      </right>
      <top/>
      <bottom/>
      <diagonal/>
    </border>
    <border>
      <left/>
      <right style="hair">
        <color indexed="64"/>
      </right>
      <top/>
      <bottom/>
      <diagonal/>
    </border>
    <border>
      <left/>
      <right style="hair">
        <color indexed="64"/>
      </right>
      <top style="hair">
        <color indexed="64"/>
      </top>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hair">
        <color indexed="64"/>
      </left>
      <right/>
      <top/>
      <bottom style="medium">
        <color indexed="64"/>
      </bottom>
      <diagonal/>
    </border>
    <border>
      <left style="medium">
        <color indexed="64"/>
      </left>
      <right/>
      <top/>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medium">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medium">
        <color indexed="64"/>
      </left>
      <right/>
      <top style="thin">
        <color indexed="64"/>
      </top>
      <bottom style="hair">
        <color indexed="64"/>
      </bottom>
      <diagonal/>
    </border>
    <border>
      <left style="hair">
        <color indexed="64"/>
      </left>
      <right/>
      <top style="thin">
        <color indexed="64"/>
      </top>
      <bottom/>
      <diagonal/>
    </border>
    <border>
      <left style="medium">
        <color indexed="64"/>
      </left>
      <right/>
      <top style="medium">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right style="hair">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bottom style="hair">
        <color indexed="64"/>
      </bottom>
      <diagonal/>
    </border>
    <border>
      <left/>
      <right style="hair">
        <color indexed="64"/>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style="hair">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left style="medium">
        <color indexed="64"/>
      </left>
      <right style="medium">
        <color indexed="64"/>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33" fillId="0" borderId="0">
      <alignment vertical="center"/>
    </xf>
  </cellStyleXfs>
  <cellXfs count="1049">
    <xf numFmtId="0" fontId="0" fillId="0" borderId="0" xfId="0">
      <alignment vertical="center"/>
    </xf>
    <xf numFmtId="0" fontId="3" fillId="0" borderId="0" xfId="0" applyFont="1" applyAlignment="1">
      <alignment vertical="top"/>
    </xf>
    <xf numFmtId="0" fontId="4" fillId="0" borderId="0" xfId="0" applyFo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lignment vertical="center"/>
    </xf>
    <xf numFmtId="0" fontId="4" fillId="0" borderId="1" xfId="0" applyFont="1" applyFill="1" applyBorder="1" applyAlignment="1">
      <alignment horizontal="center" vertical="center"/>
    </xf>
    <xf numFmtId="0" fontId="4" fillId="0" borderId="4" xfId="0" applyFont="1" applyFill="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5" xfId="0" applyFont="1" applyBorder="1">
      <alignment vertical="center"/>
    </xf>
    <xf numFmtId="0" fontId="4" fillId="0" borderId="0" xfId="0" applyFont="1" applyBorder="1" applyAlignment="1">
      <alignment horizontal="center" vertical="center" wrapText="1"/>
    </xf>
    <xf numFmtId="0" fontId="4" fillId="0" borderId="6" xfId="0" applyFont="1" applyBorder="1" applyAlignment="1">
      <alignment vertical="center" textRotation="255"/>
    </xf>
    <xf numFmtId="0" fontId="4" fillId="0" borderId="7" xfId="0" applyFont="1" applyBorder="1" applyAlignment="1">
      <alignment vertical="center" textRotation="255"/>
    </xf>
    <xf numFmtId="0" fontId="4" fillId="0" borderId="7" xfId="0" applyFont="1" applyBorder="1" applyAlignment="1">
      <alignment vertical="center" wrapText="1" justifyLastLine="1"/>
    </xf>
    <xf numFmtId="0" fontId="4" fillId="0" borderId="8" xfId="0" applyFont="1" applyBorder="1" applyAlignment="1">
      <alignment vertical="center" wrapText="1" justifyLastLine="1"/>
    </xf>
    <xf numFmtId="0" fontId="4" fillId="0" borderId="8" xfId="0" applyFont="1" applyBorder="1" applyAlignment="1">
      <alignment vertical="center" justifyLastLine="1"/>
    </xf>
    <xf numFmtId="0" fontId="4" fillId="0" borderId="9" xfId="0" applyFont="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horizontal="right"/>
    </xf>
    <xf numFmtId="0" fontId="4" fillId="0" borderId="10" xfId="0" applyFont="1" applyBorder="1">
      <alignment vertical="center"/>
    </xf>
    <xf numFmtId="0" fontId="4" fillId="0" borderId="9" xfId="0" applyFont="1" applyBorder="1">
      <alignment vertical="center"/>
    </xf>
    <xf numFmtId="0" fontId="6" fillId="0" borderId="0" xfId="0" applyFont="1">
      <alignment vertical="center"/>
    </xf>
    <xf numFmtId="0" fontId="7" fillId="0" borderId="12" xfId="0" applyFont="1" applyBorder="1" applyAlignment="1">
      <alignment horizontal="center"/>
    </xf>
    <xf numFmtId="0" fontId="7" fillId="0" borderId="13" xfId="0" applyFont="1" applyBorder="1" applyAlignment="1">
      <alignment horizontal="center"/>
    </xf>
    <xf numFmtId="0" fontId="3" fillId="0" borderId="14" xfId="0" applyFont="1" applyBorder="1" applyAlignment="1">
      <alignment horizontal="center"/>
    </xf>
    <xf numFmtId="38" fontId="5" fillId="0" borderId="15" xfId="1" applyFont="1" applyBorder="1" applyAlignment="1">
      <alignment vertical="center"/>
    </xf>
    <xf numFmtId="38" fontId="5" fillId="0" borderId="16" xfId="1" applyFont="1" applyBorder="1" applyAlignment="1">
      <alignment vertical="center"/>
    </xf>
    <xf numFmtId="0" fontId="3" fillId="0" borderId="0" xfId="0" applyFont="1">
      <alignment vertical="center"/>
    </xf>
    <xf numFmtId="38" fontId="7" fillId="0" borderId="17" xfId="1" applyFont="1" applyBorder="1" applyAlignment="1">
      <alignment horizontal="right" vertical="center"/>
    </xf>
    <xf numFmtId="0" fontId="5" fillId="0" borderId="15" xfId="1" applyNumberFormat="1" applyFont="1" applyBorder="1" applyAlignment="1">
      <alignment vertical="center"/>
    </xf>
    <xf numFmtId="0" fontId="5" fillId="0" borderId="16" xfId="1" applyNumberFormat="1" applyFont="1" applyBorder="1" applyAlignment="1">
      <alignment vertical="center"/>
    </xf>
    <xf numFmtId="0" fontId="3" fillId="0" borderId="18" xfId="0" applyFont="1" applyBorder="1" applyAlignment="1">
      <alignment horizontal="center"/>
    </xf>
    <xf numFmtId="0" fontId="3" fillId="0" borderId="19" xfId="0" applyFont="1" applyBorder="1" applyAlignment="1">
      <alignment horizontal="center"/>
    </xf>
    <xf numFmtId="0" fontId="4" fillId="0" borderId="11" xfId="0" applyFont="1" applyBorder="1" applyAlignment="1">
      <alignment horizontal="center"/>
    </xf>
    <xf numFmtId="0" fontId="4" fillId="0" borderId="13" xfId="0" applyFont="1" applyBorder="1" applyAlignment="1">
      <alignment horizontal="center"/>
    </xf>
    <xf numFmtId="49" fontId="4" fillId="0" borderId="20" xfId="0" applyNumberFormat="1" applyFont="1" applyFill="1" applyBorder="1" applyAlignment="1">
      <alignment horizontal="center" vertical="center"/>
    </xf>
    <xf numFmtId="0" fontId="4" fillId="0" borderId="0" xfId="0" applyFont="1" applyFill="1">
      <alignment vertical="center"/>
    </xf>
    <xf numFmtId="49" fontId="4" fillId="0" borderId="21" xfId="0" applyNumberFormat="1" applyFont="1" applyFill="1" applyBorder="1" applyAlignment="1">
      <alignment horizontal="center" vertical="center"/>
    </xf>
    <xf numFmtId="49" fontId="4" fillId="0" borderId="16" xfId="0" applyNumberFormat="1" applyFont="1" applyFill="1" applyBorder="1" applyAlignment="1">
      <alignment horizontal="center" vertical="center"/>
    </xf>
    <xf numFmtId="49" fontId="4" fillId="0" borderId="22" xfId="0" applyNumberFormat="1" applyFont="1" applyFill="1" applyBorder="1" applyAlignment="1">
      <alignment horizontal="center" vertical="center"/>
    </xf>
    <xf numFmtId="49" fontId="0" fillId="0" borderId="0" xfId="0" applyNumberFormat="1">
      <alignment vertical="center"/>
    </xf>
    <xf numFmtId="49" fontId="0" fillId="0" borderId="0" xfId="0" applyNumberFormat="1" applyAlignment="1">
      <alignment horizontal="center" vertical="center"/>
    </xf>
    <xf numFmtId="49" fontId="0" fillId="0" borderId="0" xfId="0" applyNumberFormat="1" applyAlignment="1">
      <alignment vertical="center"/>
    </xf>
    <xf numFmtId="0" fontId="0" fillId="0" borderId="0" xfId="0" applyAlignment="1">
      <alignment horizontal="center" vertical="center"/>
    </xf>
    <xf numFmtId="177" fontId="0" fillId="0" borderId="0" xfId="0" applyNumberFormat="1" applyAlignment="1">
      <alignment vertical="center"/>
    </xf>
    <xf numFmtId="177" fontId="0" fillId="0" borderId="0" xfId="0" applyNumberFormat="1" applyAlignment="1">
      <alignment horizontal="center" vertical="center"/>
    </xf>
    <xf numFmtId="179" fontId="0" fillId="0" borderId="0" xfId="0" applyNumberFormat="1">
      <alignment vertical="center"/>
    </xf>
    <xf numFmtId="49" fontId="0" fillId="0" borderId="1" xfId="0" applyNumberFormat="1" applyBorder="1" applyAlignment="1">
      <alignment horizontal="center" vertical="center"/>
    </xf>
    <xf numFmtId="49" fontId="0" fillId="0" borderId="1" xfId="0" applyNumberFormat="1" applyBorder="1">
      <alignment vertical="center"/>
    </xf>
    <xf numFmtId="49" fontId="0" fillId="0" borderId="1" xfId="0" applyNumberFormat="1" applyBorder="1" applyAlignment="1">
      <alignment vertical="center" shrinkToFit="1"/>
    </xf>
    <xf numFmtId="177" fontId="0" fillId="0" borderId="24" xfId="0" applyNumberFormat="1" applyBorder="1" applyAlignment="1">
      <alignment horizontal="center" vertical="center"/>
    </xf>
    <xf numFmtId="49" fontId="0" fillId="0" borderId="24" xfId="0" applyNumberFormat="1" applyBorder="1">
      <alignment vertical="center"/>
    </xf>
    <xf numFmtId="177" fontId="0" fillId="0" borderId="25" xfId="0" applyNumberFormat="1" applyBorder="1" applyAlignment="1">
      <alignment horizontal="center" vertical="center"/>
    </xf>
    <xf numFmtId="49" fontId="0" fillId="0" borderId="25" xfId="0" applyNumberFormat="1" applyBorder="1">
      <alignment vertical="center"/>
    </xf>
    <xf numFmtId="177" fontId="0" fillId="0" borderId="26" xfId="0" applyNumberFormat="1" applyBorder="1" applyAlignment="1">
      <alignment horizontal="center" vertical="center"/>
    </xf>
    <xf numFmtId="49" fontId="0" fillId="0" borderId="26" xfId="0" applyNumberFormat="1" applyBorder="1">
      <alignment vertical="center"/>
    </xf>
    <xf numFmtId="49"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0" fontId="0" fillId="0" borderId="0" xfId="0" applyNumberFormat="1">
      <alignment vertical="center"/>
    </xf>
    <xf numFmtId="0" fontId="0" fillId="0" borderId="0" xfId="0" applyNumberFormat="1" applyAlignment="1">
      <alignment horizontal="center" vertical="center"/>
    </xf>
    <xf numFmtId="0" fontId="4" fillId="0" borderId="18" xfId="0" applyFont="1" applyFill="1" applyBorder="1" applyAlignment="1" applyProtection="1">
      <alignment horizontal="right" vertical="center"/>
    </xf>
    <xf numFmtId="0" fontId="4" fillId="0" borderId="21" xfId="0" applyFont="1" applyFill="1" applyBorder="1" applyAlignment="1" applyProtection="1">
      <alignment horizontal="right" vertical="center"/>
    </xf>
    <xf numFmtId="0" fontId="4" fillId="0" borderId="0" xfId="0" applyFont="1" applyAlignment="1">
      <alignment horizontal="center" vertical="center"/>
    </xf>
    <xf numFmtId="0" fontId="4" fillId="0" borderId="4" xfId="0" applyFont="1" applyBorder="1" applyAlignment="1">
      <alignment vertical="center"/>
    </xf>
    <xf numFmtId="0" fontId="3" fillId="0" borderId="0" xfId="0" applyFont="1" applyBorder="1" applyAlignment="1">
      <alignment vertical="center"/>
    </xf>
    <xf numFmtId="0" fontId="7" fillId="0" borderId="11" xfId="0" applyFont="1" applyFill="1" applyBorder="1" applyAlignment="1" applyProtection="1">
      <alignment horizontal="center"/>
    </xf>
    <xf numFmtId="0" fontId="7" fillId="0" borderId="13" xfId="0" applyFont="1" applyFill="1" applyBorder="1" applyAlignment="1" applyProtection="1">
      <alignment horizontal="center"/>
    </xf>
    <xf numFmtId="0" fontId="7" fillId="0" borderId="12" xfId="0" applyFont="1" applyFill="1" applyBorder="1" applyAlignment="1" applyProtection="1">
      <alignment horizontal="center"/>
    </xf>
    <xf numFmtId="0" fontId="7" fillId="0" borderId="28" xfId="0" applyFont="1" applyFill="1" applyBorder="1" applyAlignment="1" applyProtection="1">
      <alignment horizontal="center"/>
    </xf>
    <xf numFmtId="0" fontId="7" fillId="0" borderId="29" xfId="0" applyFont="1" applyFill="1" applyBorder="1" applyAlignment="1" applyProtection="1">
      <alignment horizontal="center"/>
    </xf>
    <xf numFmtId="0" fontId="7" fillId="0" borderId="30" xfId="0" applyFont="1" applyFill="1" applyBorder="1" applyAlignment="1" applyProtection="1">
      <alignment horizontal="center"/>
    </xf>
    <xf numFmtId="0" fontId="7" fillId="0" borderId="31" xfId="0" applyFont="1" applyFill="1" applyBorder="1" applyAlignment="1" applyProtection="1">
      <alignment horizontal="center"/>
    </xf>
    <xf numFmtId="0" fontId="7" fillId="0" borderId="14" xfId="0" applyFont="1" applyFill="1" applyBorder="1" applyAlignment="1" applyProtection="1">
      <alignment horizontal="center"/>
    </xf>
    <xf numFmtId="0" fontId="7" fillId="0" borderId="32" xfId="0" applyFont="1" applyFill="1" applyBorder="1" applyAlignment="1" applyProtection="1">
      <alignment horizontal="center"/>
    </xf>
    <xf numFmtId="0" fontId="3" fillId="4" borderId="0" xfId="0" applyFont="1" applyFill="1" applyAlignment="1">
      <alignment vertical="top"/>
    </xf>
    <xf numFmtId="0" fontId="4" fillId="4" borderId="0" xfId="0" applyFont="1" applyFill="1">
      <alignment vertical="center"/>
    </xf>
    <xf numFmtId="0" fontId="3" fillId="0" borderId="0" xfId="0" applyFont="1" applyAlignment="1">
      <alignment vertical="center"/>
    </xf>
    <xf numFmtId="0" fontId="4" fillId="0" borderId="16" xfId="0" applyFont="1" applyBorder="1">
      <alignment vertical="center"/>
    </xf>
    <xf numFmtId="0" fontId="4" fillId="0" borderId="18" xfId="0" applyFont="1" applyBorder="1" applyProtection="1">
      <alignment vertical="center"/>
    </xf>
    <xf numFmtId="0" fontId="4" fillId="0" borderId="21" xfId="0" applyFont="1" applyBorder="1" applyProtection="1">
      <alignment vertical="center"/>
    </xf>
    <xf numFmtId="0" fontId="4" fillId="0" borderId="18" xfId="0" applyFont="1" applyFill="1" applyBorder="1" applyProtection="1">
      <alignment vertical="center"/>
    </xf>
    <xf numFmtId="0" fontId="4" fillId="0" borderId="19" xfId="0" applyFont="1" applyBorder="1">
      <alignment vertical="center"/>
    </xf>
    <xf numFmtId="0" fontId="6" fillId="0" borderId="0" xfId="0" applyFont="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14" xfId="0" applyFont="1" applyBorder="1" applyAlignment="1">
      <alignment vertical="center"/>
    </xf>
    <xf numFmtId="49" fontId="0" fillId="0" borderId="0" xfId="0" applyNumberFormat="1" applyAlignment="1">
      <alignment horizontal="right" vertical="center"/>
    </xf>
    <xf numFmtId="0" fontId="4" fillId="0" borderId="17" xfId="0" applyFont="1" applyBorder="1" applyAlignment="1">
      <alignment vertical="center" wrapText="1"/>
    </xf>
    <xf numFmtId="0" fontId="4" fillId="0" borderId="31" xfId="0" applyFont="1" applyBorder="1" applyAlignment="1">
      <alignment vertical="center" wrapText="1"/>
    </xf>
    <xf numFmtId="38" fontId="5" fillId="0" borderId="17" xfId="1" applyFont="1" applyBorder="1" applyAlignment="1">
      <alignment vertical="center"/>
    </xf>
    <xf numFmtId="38" fontId="7" fillId="0" borderId="16" xfId="1" applyFont="1" applyBorder="1" applyAlignment="1">
      <alignment horizontal="right" vertical="center"/>
    </xf>
    <xf numFmtId="0" fontId="4" fillId="0" borderId="17" xfId="0" applyFont="1" applyBorder="1">
      <alignment vertical="center"/>
    </xf>
    <xf numFmtId="38" fontId="8" fillId="0" borderId="0" xfId="0" applyNumberFormat="1" applyFont="1" applyFill="1" applyBorder="1" applyAlignment="1">
      <alignment horizontal="right" vertical="center"/>
    </xf>
    <xf numFmtId="0" fontId="4" fillId="0" borderId="1" xfId="0" applyFont="1" applyBorder="1" applyAlignment="1">
      <alignment horizontal="center" vertical="center" shrinkToFit="1"/>
    </xf>
    <xf numFmtId="0" fontId="4" fillId="0" borderId="1" xfId="0" applyFont="1" applyFill="1" applyBorder="1" applyAlignment="1">
      <alignment horizontal="center" vertical="center" shrinkToFit="1"/>
    </xf>
    <xf numFmtId="0" fontId="6" fillId="0" borderId="0" xfId="0" applyFont="1" applyAlignment="1">
      <alignment horizontal="right" vertical="center"/>
    </xf>
    <xf numFmtId="0" fontId="30" fillId="0" borderId="21" xfId="0" applyFont="1" applyBorder="1">
      <alignment vertical="center"/>
    </xf>
    <xf numFmtId="0" fontId="31" fillId="0" borderId="0" xfId="0" applyFont="1">
      <alignment vertical="center"/>
    </xf>
    <xf numFmtId="0" fontId="0" fillId="5" borderId="0" xfId="0" applyFill="1">
      <alignment vertical="center"/>
    </xf>
    <xf numFmtId="0" fontId="9" fillId="5" borderId="0" xfId="0" applyFont="1" applyFill="1">
      <alignment vertical="center"/>
    </xf>
    <xf numFmtId="0" fontId="0" fillId="5" borderId="0" xfId="0" applyFill="1" applyBorder="1" applyAlignment="1">
      <alignment vertical="center"/>
    </xf>
    <xf numFmtId="0" fontId="32" fillId="5" borderId="0" xfId="0" applyFont="1" applyFill="1">
      <alignment vertical="center"/>
    </xf>
    <xf numFmtId="0" fontId="13" fillId="5" borderId="0" xfId="0" applyFont="1" applyFill="1">
      <alignment vertical="center"/>
    </xf>
    <xf numFmtId="0" fontId="13" fillId="5" borderId="0" xfId="0" applyFont="1" applyFill="1" applyBorder="1">
      <alignment vertical="center"/>
    </xf>
    <xf numFmtId="0" fontId="24" fillId="5" borderId="0" xfId="0" applyFont="1" applyFill="1">
      <alignment vertical="center"/>
    </xf>
    <xf numFmtId="0" fontId="28" fillId="5" borderId="0" xfId="0" applyFont="1" applyFill="1" applyAlignment="1">
      <alignment vertical="center"/>
    </xf>
    <xf numFmtId="38" fontId="8" fillId="0" borderId="0" xfId="1" applyFont="1" applyFill="1" applyBorder="1" applyAlignment="1" applyProtection="1">
      <alignment horizontal="right" vertical="center"/>
    </xf>
    <xf numFmtId="49" fontId="4" fillId="0" borderId="23" xfId="0" applyNumberFormat="1" applyFont="1" applyFill="1" applyBorder="1" applyAlignment="1">
      <alignment horizontal="center" vertical="center"/>
    </xf>
    <xf numFmtId="0" fontId="4" fillId="0" borderId="21" xfId="0" applyFont="1" applyBorder="1">
      <alignment vertical="center"/>
    </xf>
    <xf numFmtId="0" fontId="4" fillId="0" borderId="101" xfId="0" applyFont="1" applyBorder="1">
      <alignment vertical="center"/>
    </xf>
    <xf numFmtId="0" fontId="3" fillId="0" borderId="21" xfId="0" applyFont="1" applyBorder="1">
      <alignment vertical="center"/>
    </xf>
    <xf numFmtId="0" fontId="4" fillId="0" borderId="18" xfId="0" applyFont="1" applyBorder="1">
      <alignment vertical="center"/>
    </xf>
    <xf numFmtId="0" fontId="4" fillId="0" borderId="11" xfId="0" applyFont="1" applyBorder="1">
      <alignment vertical="center"/>
    </xf>
    <xf numFmtId="0" fontId="8" fillId="0" borderId="0" xfId="3" applyFont="1" applyFill="1" applyBorder="1">
      <alignment vertical="center"/>
    </xf>
    <xf numFmtId="0" fontId="8" fillId="0" borderId="9" xfId="3" applyFont="1" applyFill="1" applyBorder="1">
      <alignment vertical="center"/>
    </xf>
    <xf numFmtId="0" fontId="6" fillId="6" borderId="97" xfId="3" applyFont="1" applyFill="1" applyBorder="1" applyAlignment="1"/>
    <xf numFmtId="0" fontId="6" fillId="6" borderId="78" xfId="3" applyFont="1" applyFill="1" applyBorder="1" applyAlignment="1"/>
    <xf numFmtId="0" fontId="6" fillId="6" borderId="50" xfId="3" applyFont="1" applyFill="1" applyBorder="1" applyAlignment="1">
      <alignment vertical="center"/>
    </xf>
    <xf numFmtId="0" fontId="6" fillId="0" borderId="16" xfId="3" applyFont="1" applyFill="1" applyBorder="1" applyAlignment="1">
      <alignment vertical="center"/>
    </xf>
    <xf numFmtId="0" fontId="6" fillId="0" borderId="17" xfId="3" applyFont="1" applyFill="1" applyBorder="1" applyAlignment="1">
      <alignment vertical="center"/>
    </xf>
    <xf numFmtId="0" fontId="6" fillId="6" borderId="52" xfId="3" applyFont="1" applyFill="1" applyBorder="1" applyAlignment="1"/>
    <xf numFmtId="0" fontId="6" fillId="6" borderId="0" xfId="3" applyFont="1" applyFill="1" applyBorder="1" applyAlignment="1"/>
    <xf numFmtId="0" fontId="6" fillId="6" borderId="44" xfId="3" applyFont="1" applyFill="1" applyBorder="1" applyAlignment="1">
      <alignment vertical="center" wrapText="1"/>
    </xf>
    <xf numFmtId="0" fontId="6" fillId="6" borderId="0" xfId="3" applyFont="1" applyFill="1" applyBorder="1" applyAlignment="1">
      <alignment horizontal="center"/>
    </xf>
    <xf numFmtId="0" fontId="31" fillId="6" borderId="3" xfId="3" applyFont="1" applyFill="1" applyBorder="1" applyAlignment="1">
      <alignment vertical="center"/>
    </xf>
    <xf numFmtId="0" fontId="6" fillId="6" borderId="44" xfId="3" applyFont="1" applyFill="1" applyBorder="1" applyAlignment="1">
      <alignment vertical="center"/>
    </xf>
    <xf numFmtId="0" fontId="3" fillId="6" borderId="49" xfId="3" applyFont="1" applyFill="1" applyBorder="1">
      <alignment vertical="center"/>
    </xf>
    <xf numFmtId="0" fontId="4" fillId="6" borderId="43" xfId="3" applyFont="1" applyFill="1" applyBorder="1">
      <alignment vertical="center"/>
    </xf>
    <xf numFmtId="0" fontId="6" fillId="6" borderId="48" xfId="3" applyFont="1" applyFill="1" applyBorder="1" applyAlignment="1">
      <alignment vertical="center"/>
    </xf>
    <xf numFmtId="0" fontId="3" fillId="6" borderId="123" xfId="3" applyFont="1" applyFill="1" applyBorder="1" applyAlignment="1">
      <alignment horizontal="center" vertical="center" wrapText="1"/>
    </xf>
    <xf numFmtId="0" fontId="3" fillId="0" borderId="14" xfId="3" applyFont="1" applyFill="1" applyBorder="1" applyAlignment="1">
      <alignment horizontal="center" wrapText="1"/>
    </xf>
    <xf numFmtId="0" fontId="4" fillId="0" borderId="1" xfId="3" applyFont="1" applyFill="1" applyBorder="1" applyAlignment="1">
      <alignment horizontal="center" vertical="center"/>
    </xf>
    <xf numFmtId="0" fontId="4" fillId="0" borderId="14" xfId="3" applyFont="1" applyFill="1" applyBorder="1" applyAlignment="1">
      <alignment horizontal="center" vertical="center"/>
    </xf>
    <xf numFmtId="0" fontId="35" fillId="0" borderId="0" xfId="3" applyFont="1" applyFill="1" applyBorder="1" applyAlignment="1">
      <alignment horizontal="center" vertical="center" wrapText="1"/>
    </xf>
    <xf numFmtId="0" fontId="35" fillId="0" borderId="0" xfId="3" applyFont="1" applyFill="1" applyBorder="1" applyAlignment="1">
      <alignment horizontal="center"/>
    </xf>
    <xf numFmtId="0" fontId="35" fillId="0" borderId="0" xfId="3" applyFont="1" applyFill="1" applyBorder="1" applyAlignment="1">
      <alignment horizontal="left"/>
    </xf>
    <xf numFmtId="0" fontId="4" fillId="0" borderId="15" xfId="3" applyFont="1" applyFill="1" applyBorder="1">
      <alignment vertical="center"/>
    </xf>
    <xf numFmtId="0" fontId="4" fillId="0" borderId="16" xfId="3" applyFont="1" applyFill="1" applyBorder="1">
      <alignment vertical="center"/>
    </xf>
    <xf numFmtId="0" fontId="6" fillId="0" borderId="4" xfId="3" applyFont="1" applyFill="1" applyBorder="1">
      <alignment vertical="center"/>
    </xf>
    <xf numFmtId="0" fontId="6" fillId="0" borderId="0" xfId="3" applyFont="1" applyFill="1" applyBorder="1">
      <alignment vertical="center"/>
    </xf>
    <xf numFmtId="0" fontId="6" fillId="0" borderId="0" xfId="3" applyFont="1" applyFill="1" applyBorder="1" applyAlignment="1">
      <alignment vertical="center"/>
    </xf>
    <xf numFmtId="0" fontId="6" fillId="0" borderId="5" xfId="3" applyFont="1" applyFill="1" applyBorder="1" applyAlignment="1">
      <alignment vertical="center"/>
    </xf>
    <xf numFmtId="0" fontId="6" fillId="0" borderId="15" xfId="3" applyFont="1" applyFill="1" applyBorder="1" applyAlignment="1">
      <alignment vertical="center"/>
    </xf>
    <xf numFmtId="0" fontId="8" fillId="0" borderId="4" xfId="3" applyFont="1" applyFill="1" applyBorder="1">
      <alignment vertical="center"/>
    </xf>
    <xf numFmtId="0" fontId="4" fillId="0" borderId="0" xfId="3" applyFont="1" applyFill="1" applyBorder="1" applyAlignment="1">
      <alignment vertical="center"/>
    </xf>
    <xf numFmtId="0" fontId="4" fillId="0" borderId="4" xfId="3" applyFont="1" applyFill="1" applyBorder="1" applyAlignment="1">
      <alignment vertical="center"/>
    </xf>
    <xf numFmtId="0" fontId="4" fillId="0" borderId="5" xfId="3" applyFont="1" applyFill="1" applyBorder="1" applyAlignment="1">
      <alignment vertical="center"/>
    </xf>
    <xf numFmtId="0" fontId="4" fillId="0" borderId="4" xfId="3" applyFont="1" applyFill="1" applyBorder="1">
      <alignment vertical="center"/>
    </xf>
    <xf numFmtId="0" fontId="4" fillId="0" borderId="0" xfId="3" applyFont="1" applyFill="1" applyBorder="1">
      <alignment vertical="center"/>
    </xf>
    <xf numFmtId="0" fontId="6" fillId="0" borderId="10" xfId="3" applyFont="1" applyFill="1" applyBorder="1" applyAlignment="1">
      <alignment vertical="center"/>
    </xf>
    <xf numFmtId="0" fontId="6" fillId="0" borderId="9" xfId="3" applyFont="1" applyFill="1" applyBorder="1" applyAlignment="1">
      <alignment vertical="center"/>
    </xf>
    <xf numFmtId="0" fontId="6" fillId="0" borderId="31" xfId="3" applyFont="1" applyFill="1" applyBorder="1" applyAlignment="1">
      <alignment vertical="center"/>
    </xf>
    <xf numFmtId="0" fontId="6" fillId="0" borderId="5" xfId="3" applyFont="1" applyFill="1" applyBorder="1">
      <alignment vertical="center"/>
    </xf>
    <xf numFmtId="0" fontId="4" fillId="0" borderId="5" xfId="3" applyFont="1" applyFill="1" applyBorder="1">
      <alignment vertical="center"/>
    </xf>
    <xf numFmtId="0" fontId="1" fillId="0" borderId="4" xfId="0" applyFont="1" applyFill="1" applyBorder="1">
      <alignment vertical="center"/>
    </xf>
    <xf numFmtId="0" fontId="1" fillId="0" borderId="0" xfId="0" applyFont="1" applyFill="1" applyBorder="1">
      <alignment vertical="center"/>
    </xf>
    <xf numFmtId="0" fontId="1" fillId="0" borderId="5" xfId="0" applyFont="1" applyFill="1" applyBorder="1">
      <alignment vertical="center"/>
    </xf>
    <xf numFmtId="0" fontId="1" fillId="0" borderId="10" xfId="0" applyFont="1" applyFill="1" applyBorder="1">
      <alignment vertical="center"/>
    </xf>
    <xf numFmtId="0" fontId="1" fillId="0" borderId="9" xfId="0" applyFont="1" applyFill="1" applyBorder="1">
      <alignment vertical="center"/>
    </xf>
    <xf numFmtId="0" fontId="1" fillId="0" borderId="31" xfId="0" applyFont="1" applyFill="1" applyBorder="1">
      <alignment vertical="center"/>
    </xf>
    <xf numFmtId="0" fontId="9" fillId="0" borderId="0" xfId="0" applyFont="1" applyFill="1">
      <alignment vertical="center"/>
    </xf>
    <xf numFmtId="0" fontId="0" fillId="0" borderId="0" xfId="0" applyFill="1">
      <alignment vertical="center"/>
    </xf>
    <xf numFmtId="0" fontId="12" fillId="0" borderId="0" xfId="0" applyFont="1" applyFill="1" applyAlignment="1">
      <alignment vertical="center"/>
    </xf>
    <xf numFmtId="0" fontId="32" fillId="0" borderId="0" xfId="0" applyFont="1" applyFill="1">
      <alignment vertical="center"/>
    </xf>
    <xf numFmtId="0" fontId="13" fillId="0" borderId="0" xfId="0" applyFont="1" applyFill="1">
      <alignment vertical="center"/>
    </xf>
    <xf numFmtId="0" fontId="13" fillId="0" borderId="43" xfId="0" applyFont="1" applyFill="1" applyBorder="1">
      <alignment vertical="center"/>
    </xf>
    <xf numFmtId="0" fontId="9" fillId="0" borderId="43" xfId="0" applyFont="1" applyFill="1" applyBorder="1">
      <alignment vertical="center"/>
    </xf>
    <xf numFmtId="0" fontId="0" fillId="0" borderId="0" xfId="0" applyFill="1" applyBorder="1" applyAlignment="1">
      <alignment vertical="center"/>
    </xf>
    <xf numFmtId="0" fontId="0" fillId="0" borderId="44" xfId="0" applyFill="1" applyBorder="1">
      <alignment vertical="center"/>
    </xf>
    <xf numFmtId="0" fontId="16" fillId="0" borderId="0" xfId="0" applyNumberFormat="1" applyFont="1" applyFill="1" applyBorder="1" applyAlignment="1">
      <alignment vertical="center"/>
    </xf>
    <xf numFmtId="0" fontId="0" fillId="0" borderId="0" xfId="0" applyNumberFormat="1" applyFill="1" applyBorder="1" applyAlignment="1">
      <alignment vertical="center"/>
    </xf>
    <xf numFmtId="0" fontId="15" fillId="0" borderId="22" xfId="0" applyFont="1" applyFill="1" applyBorder="1">
      <alignment vertical="center"/>
    </xf>
    <xf numFmtId="0" fontId="15" fillId="0" borderId="47" xfId="0" applyFont="1" applyFill="1" applyBorder="1">
      <alignment vertical="center"/>
    </xf>
    <xf numFmtId="0" fontId="0" fillId="0" borderId="0" xfId="0" applyFill="1" applyBorder="1" applyAlignment="1">
      <alignment horizontal="center"/>
    </xf>
    <xf numFmtId="0" fontId="10" fillId="0" borderId="0" xfId="0" applyFont="1" applyFill="1" applyAlignment="1">
      <alignment horizontal="center" vertical="top"/>
    </xf>
    <xf numFmtId="0" fontId="0" fillId="0" borderId="0" xfId="0" applyFill="1" applyAlignment="1">
      <alignment horizontal="center" vertical="top"/>
    </xf>
    <xf numFmtId="0" fontId="0" fillId="0" borderId="0" xfId="0" applyFill="1" applyBorder="1" applyAlignment="1">
      <alignment horizontal="center" vertical="top"/>
    </xf>
    <xf numFmtId="0" fontId="0" fillId="0" borderId="43" xfId="0" applyFill="1" applyBorder="1">
      <alignment vertical="center"/>
    </xf>
    <xf numFmtId="0" fontId="0" fillId="0" borderId="0" xfId="0" applyFill="1" applyBorder="1">
      <alignment vertical="center"/>
    </xf>
    <xf numFmtId="0" fontId="0" fillId="0" borderId="50" xfId="0" applyFill="1" applyBorder="1">
      <alignment vertical="center"/>
    </xf>
    <xf numFmtId="0" fontId="0" fillId="0" borderId="49" xfId="0" applyFill="1" applyBorder="1">
      <alignment vertical="center"/>
    </xf>
    <xf numFmtId="0" fontId="0" fillId="0" borderId="48" xfId="0" applyFill="1" applyBorder="1">
      <alignment vertical="center"/>
    </xf>
    <xf numFmtId="0" fontId="13" fillId="0" borderId="0" xfId="0" applyFont="1" applyFill="1" applyAlignment="1">
      <alignment horizontal="left" vertical="distributed" wrapText="1"/>
    </xf>
    <xf numFmtId="0" fontId="13" fillId="0" borderId="44" xfId="0" applyFont="1" applyFill="1" applyBorder="1">
      <alignment vertical="center"/>
    </xf>
    <xf numFmtId="0" fontId="12" fillId="0" borderId="22" xfId="0" applyFont="1" applyFill="1" applyBorder="1">
      <alignment vertical="center"/>
    </xf>
    <xf numFmtId="0" fontId="12" fillId="0" borderId="47" xfId="0" applyFont="1" applyFill="1" applyBorder="1">
      <alignment vertical="center"/>
    </xf>
    <xf numFmtId="0" fontId="13" fillId="0" borderId="0" xfId="0" applyFont="1" applyFill="1" applyAlignment="1">
      <alignment horizontal="center" vertical="top"/>
    </xf>
    <xf numFmtId="0" fontId="13" fillId="0" borderId="0" xfId="0" applyFont="1" applyFill="1" applyBorder="1">
      <alignment vertical="center"/>
    </xf>
    <xf numFmtId="0" fontId="13" fillId="0" borderId="52" xfId="0" applyNumberFormat="1" applyFont="1" applyFill="1" applyBorder="1" applyAlignment="1">
      <alignment vertical="center"/>
    </xf>
    <xf numFmtId="0" fontId="13" fillId="0" borderId="0" xfId="0" applyNumberFormat="1" applyFont="1" applyFill="1" applyBorder="1" applyAlignment="1">
      <alignment vertical="center"/>
    </xf>
    <xf numFmtId="0" fontId="12" fillId="0" borderId="22" xfId="0" applyNumberFormat="1" applyFont="1" applyFill="1" applyBorder="1" applyAlignment="1">
      <alignment vertical="center"/>
    </xf>
    <xf numFmtId="0" fontId="12" fillId="0" borderId="51" xfId="0" applyFont="1" applyFill="1" applyBorder="1">
      <alignment vertical="center"/>
    </xf>
    <xf numFmtId="0" fontId="13" fillId="0" borderId="49" xfId="0" applyFont="1" applyFill="1" applyBorder="1" applyAlignment="1">
      <alignment vertical="center"/>
    </xf>
    <xf numFmtId="0" fontId="13" fillId="0" borderId="48" xfId="0" applyFont="1" applyFill="1" applyBorder="1">
      <alignment vertical="center"/>
    </xf>
    <xf numFmtId="0" fontId="13" fillId="0" borderId="0" xfId="0" applyFont="1" applyFill="1" applyAlignment="1">
      <alignment vertical="center"/>
    </xf>
    <xf numFmtId="0" fontId="20" fillId="0" borderId="0" xfId="0" applyFont="1" applyFill="1" applyAlignment="1">
      <alignment vertical="top"/>
    </xf>
    <xf numFmtId="0" fontId="10" fillId="0" borderId="0" xfId="0" applyFont="1" applyFill="1" applyAlignment="1">
      <alignment vertical="top" wrapText="1"/>
    </xf>
    <xf numFmtId="0" fontId="37" fillId="0" borderId="0" xfId="0" applyFont="1" applyFill="1" applyBorder="1">
      <alignment vertical="center"/>
    </xf>
    <xf numFmtId="0" fontId="38" fillId="0" borderId="0" xfId="0" applyFont="1" applyFill="1">
      <alignment vertical="center"/>
    </xf>
    <xf numFmtId="0" fontId="17" fillId="0" borderId="0" xfId="0" applyNumberFormat="1" applyFont="1" applyFill="1" applyBorder="1" applyAlignment="1">
      <alignment horizontal="right" vertical="center"/>
    </xf>
    <xf numFmtId="0" fontId="24" fillId="0" borderId="0" xfId="0" applyFont="1" applyFill="1" applyAlignment="1">
      <alignment horizontal="center" vertical="center"/>
    </xf>
    <xf numFmtId="0" fontId="12" fillId="0" borderId="0" xfId="0" applyFont="1" applyFill="1">
      <alignment vertical="center"/>
    </xf>
    <xf numFmtId="0" fontId="28" fillId="0" borderId="0" xfId="0" applyFont="1" applyFill="1" applyAlignment="1">
      <alignment vertical="center"/>
    </xf>
    <xf numFmtId="0" fontId="16" fillId="0" borderId="0" xfId="0" applyFont="1" applyFill="1" applyAlignment="1">
      <alignment vertical="center"/>
    </xf>
    <xf numFmtId="0" fontId="13" fillId="0" borderId="45" xfId="0" applyFont="1" applyFill="1" applyBorder="1">
      <alignment vertical="center"/>
    </xf>
    <xf numFmtId="0" fontId="12" fillId="0" borderId="20" xfId="0" applyFont="1" applyFill="1" applyBorder="1">
      <alignment vertical="center"/>
    </xf>
    <xf numFmtId="0" fontId="12" fillId="0" borderId="34" xfId="0" applyFont="1" applyFill="1" applyBorder="1">
      <alignment vertical="center"/>
    </xf>
    <xf numFmtId="0" fontId="12" fillId="0" borderId="0" xfId="0" applyFont="1" applyFill="1" applyBorder="1">
      <alignment vertical="center"/>
    </xf>
    <xf numFmtId="0" fontId="12" fillId="0" borderId="46" xfId="0" applyFont="1" applyFill="1" applyBorder="1">
      <alignment vertical="center"/>
    </xf>
    <xf numFmtId="0" fontId="12" fillId="0" borderId="45" xfId="0" applyFont="1" applyFill="1" applyBorder="1">
      <alignment vertical="center"/>
    </xf>
    <xf numFmtId="0" fontId="13" fillId="0" borderId="42" xfId="0" applyFont="1" applyFill="1" applyBorder="1">
      <alignment vertical="center"/>
    </xf>
    <xf numFmtId="0" fontId="24" fillId="0" borderId="0" xfId="0" applyFont="1" applyFill="1">
      <alignment vertical="center"/>
    </xf>
    <xf numFmtId="0" fontId="24" fillId="0" borderId="20" xfId="0" applyFont="1" applyFill="1" applyBorder="1">
      <alignment vertical="center"/>
    </xf>
    <xf numFmtId="0" fontId="24" fillId="0" borderId="0" xfId="0" applyFont="1" applyFill="1" applyBorder="1">
      <alignment vertical="center"/>
    </xf>
    <xf numFmtId="49" fontId="7" fillId="0" borderId="17" xfId="0" applyNumberFormat="1" applyFont="1" applyFill="1" applyBorder="1" applyAlignment="1" applyProtection="1">
      <alignment horizontal="center"/>
    </xf>
    <xf numFmtId="49" fontId="7" fillId="0" borderId="31" xfId="0" applyNumberFormat="1" applyFont="1" applyFill="1" applyBorder="1" applyAlignment="1" applyProtection="1">
      <alignment horizontal="center"/>
    </xf>
    <xf numFmtId="49" fontId="7" fillId="0" borderId="5" xfId="0" applyNumberFormat="1" applyFont="1" applyFill="1" applyBorder="1" applyAlignment="1" applyProtection="1">
      <alignment horizontal="center"/>
    </xf>
    <xf numFmtId="49" fontId="7" fillId="0" borderId="36" xfId="0" applyNumberFormat="1" applyFont="1" applyFill="1" applyBorder="1" applyAlignment="1" applyProtection="1">
      <alignment horizontal="center"/>
    </xf>
    <xf numFmtId="49" fontId="7" fillId="0" borderId="37" xfId="0" applyNumberFormat="1" applyFont="1" applyFill="1" applyBorder="1" applyAlignment="1" applyProtection="1">
      <alignment horizontal="center"/>
    </xf>
    <xf numFmtId="0" fontId="4" fillId="6" borderId="33" xfId="0" applyFont="1" applyFill="1" applyBorder="1" applyAlignment="1" applyProtection="1">
      <alignment horizontal="center" vertical="center"/>
      <protection locked="0"/>
    </xf>
    <xf numFmtId="0" fontId="4" fillId="6" borderId="27" xfId="0" applyFont="1" applyFill="1" applyBorder="1" applyAlignment="1" applyProtection="1">
      <alignment horizontal="center" vertical="center"/>
      <protection locked="0"/>
    </xf>
    <xf numFmtId="0" fontId="4" fillId="6" borderId="34" xfId="0" applyFont="1" applyFill="1" applyBorder="1" applyAlignment="1" applyProtection="1">
      <alignment horizontal="center" vertical="center"/>
      <protection locked="0"/>
    </xf>
    <xf numFmtId="0" fontId="4" fillId="6" borderId="35" xfId="0" applyFont="1" applyFill="1" applyBorder="1" applyAlignment="1" applyProtection="1">
      <alignment horizontal="center" vertical="center"/>
      <protection locked="0"/>
    </xf>
    <xf numFmtId="0" fontId="4" fillId="6" borderId="39" xfId="0" applyFont="1" applyFill="1" applyBorder="1" applyAlignment="1" applyProtection="1">
      <alignment horizontal="center" vertical="center"/>
      <protection locked="0"/>
    </xf>
    <xf numFmtId="0" fontId="4" fillId="6" borderId="41" xfId="0" applyFont="1" applyFill="1" applyBorder="1" applyAlignment="1" applyProtection="1">
      <alignment horizontal="center" vertical="center"/>
      <protection locked="0"/>
    </xf>
    <xf numFmtId="0" fontId="4" fillId="6" borderId="40" xfId="0" applyFont="1" applyFill="1" applyBorder="1" applyAlignment="1" applyProtection="1">
      <alignment horizontal="center" vertical="center"/>
      <protection locked="0"/>
    </xf>
    <xf numFmtId="0" fontId="4" fillId="0" borderId="14" xfId="3" applyFont="1" applyFill="1" applyBorder="1" applyAlignment="1">
      <alignment horizontal="center" vertical="center"/>
    </xf>
    <xf numFmtId="0" fontId="4" fillId="0" borderId="1" xfId="0" applyFont="1" applyFill="1" applyBorder="1" applyAlignment="1" applyProtection="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17" xfId="3" applyFont="1" applyFill="1" applyBorder="1" applyAlignment="1">
      <alignment horizontal="center" vertical="center"/>
    </xf>
    <xf numFmtId="0" fontId="13" fillId="0" borderId="0" xfId="0" applyFont="1" applyFill="1" applyAlignment="1">
      <alignment vertical="center"/>
    </xf>
    <xf numFmtId="0" fontId="0" fillId="0" borderId="0" xfId="0" applyFont="1" applyFill="1" applyAlignment="1">
      <alignment horizontal="center" vertical="center"/>
    </xf>
    <xf numFmtId="0" fontId="12" fillId="0" borderId="0" xfId="0" applyFont="1" applyFill="1" applyAlignment="1">
      <alignment vertical="center"/>
    </xf>
    <xf numFmtId="0" fontId="12" fillId="0" borderId="43" xfId="0" applyFont="1" applyFill="1" applyBorder="1" applyAlignment="1">
      <alignment vertical="center"/>
    </xf>
    <xf numFmtId="0" fontId="10" fillId="0" borderId="0" xfId="0" applyFont="1" applyFill="1" applyAlignment="1">
      <alignment vertical="top" wrapText="1"/>
    </xf>
    <xf numFmtId="0" fontId="25" fillId="0" borderId="0" xfId="0" applyFont="1" applyFill="1" applyAlignment="1">
      <alignment vertical="center"/>
    </xf>
    <xf numFmtId="0" fontId="27" fillId="0" borderId="0" xfId="0" applyFont="1" applyFill="1" applyAlignment="1">
      <alignment vertical="center" wrapText="1"/>
    </xf>
    <xf numFmtId="0" fontId="0" fillId="0" borderId="0" xfId="0" applyAlignment="1">
      <alignment vertical="center"/>
    </xf>
    <xf numFmtId="0" fontId="4" fillId="6" borderId="65" xfId="0" applyFont="1" applyFill="1" applyBorder="1" applyAlignment="1" applyProtection="1">
      <alignment horizontal="center" vertical="center"/>
      <protection locked="0"/>
    </xf>
    <xf numFmtId="0" fontId="4" fillId="6" borderId="124" xfId="3" applyFont="1" applyFill="1" applyBorder="1" applyProtection="1">
      <alignment vertical="center"/>
      <protection locked="0"/>
    </xf>
    <xf numFmtId="0" fontId="4" fillId="6" borderId="125" xfId="3" applyFont="1" applyFill="1" applyBorder="1" applyAlignment="1" applyProtection="1">
      <alignment vertical="center"/>
      <protection locked="0"/>
    </xf>
    <xf numFmtId="0" fontId="4" fillId="6" borderId="127" xfId="3" applyFont="1" applyFill="1" applyBorder="1" applyAlignment="1" applyProtection="1">
      <alignment vertical="center"/>
      <protection locked="0"/>
    </xf>
    <xf numFmtId="0" fontId="4" fillId="6" borderId="133" xfId="3" applyFont="1" applyFill="1" applyBorder="1" applyProtection="1">
      <alignment vertical="center"/>
      <protection locked="0"/>
    </xf>
    <xf numFmtId="0" fontId="36" fillId="6" borderId="43" xfId="3" applyFont="1" applyFill="1" applyBorder="1" applyAlignment="1">
      <alignment shrinkToFit="1"/>
    </xf>
    <xf numFmtId="0" fontId="36" fillId="6" borderId="48" xfId="3" applyFont="1" applyFill="1" applyBorder="1" applyAlignment="1">
      <alignment shrinkToFit="1"/>
    </xf>
    <xf numFmtId="0" fontId="36" fillId="6" borderId="58" xfId="3" applyFont="1" applyFill="1" applyBorder="1" applyAlignment="1" applyProtection="1">
      <alignment horizontal="right" shrinkToFit="1"/>
      <protection locked="0"/>
    </xf>
    <xf numFmtId="0" fontId="36" fillId="6" borderId="43" xfId="3" applyFont="1" applyFill="1" applyBorder="1" applyAlignment="1" applyProtection="1">
      <alignment shrinkToFit="1"/>
      <protection locked="0"/>
    </xf>
    <xf numFmtId="0" fontId="4" fillId="0" borderId="5" xfId="3" applyFont="1" applyFill="1" applyBorder="1" applyAlignment="1">
      <alignment horizontal="center" vertical="center"/>
    </xf>
    <xf numFmtId="0" fontId="0" fillId="0" borderId="0" xfId="0" applyFont="1" applyFill="1">
      <alignment vertical="center"/>
    </xf>
    <xf numFmtId="0" fontId="0" fillId="0" borderId="0" xfId="0" applyFont="1" applyFill="1" applyAlignment="1">
      <alignment vertical="center"/>
    </xf>
    <xf numFmtId="0" fontId="32" fillId="0" borderId="0" xfId="0" applyFont="1" applyFill="1" applyBorder="1">
      <alignment vertical="center"/>
    </xf>
    <xf numFmtId="0" fontId="0" fillId="5" borderId="0" xfId="0" applyFont="1" applyFill="1">
      <alignment vertical="center"/>
    </xf>
    <xf numFmtId="0" fontId="0" fillId="0" borderId="0" xfId="0" applyFont="1" applyFill="1" applyBorder="1" applyAlignment="1">
      <alignment horizontal="center" vertical="center"/>
    </xf>
    <xf numFmtId="0" fontId="0" fillId="0" borderId="44" xfId="0" applyFont="1" applyFill="1" applyBorder="1">
      <alignment vertical="center"/>
    </xf>
    <xf numFmtId="0" fontId="0" fillId="0" borderId="0" xfId="0" applyFont="1" applyFill="1" applyAlignment="1">
      <alignment horizontal="center" vertical="top"/>
    </xf>
    <xf numFmtId="0" fontId="0" fillId="0" borderId="0" xfId="0" applyFont="1" applyFill="1" applyAlignment="1">
      <alignment vertical="top" wrapText="1"/>
    </xf>
    <xf numFmtId="0" fontId="0" fillId="0" borderId="45" xfId="0" applyFont="1" applyFill="1" applyBorder="1">
      <alignment vertical="center"/>
    </xf>
    <xf numFmtId="0" fontId="0" fillId="0" borderId="0" xfId="0" applyFont="1" applyFill="1" applyBorder="1">
      <alignment vertical="center"/>
    </xf>
    <xf numFmtId="0" fontId="0" fillId="5" borderId="0" xfId="0" applyFont="1" applyFill="1" applyBorder="1">
      <alignment vertical="center"/>
    </xf>
    <xf numFmtId="0" fontId="0" fillId="0" borderId="52" xfId="0" applyFont="1" applyFill="1" applyBorder="1" applyAlignment="1">
      <alignment vertical="center"/>
    </xf>
    <xf numFmtId="0" fontId="0" fillId="0" borderId="0" xfId="0" applyFont="1" applyFill="1" applyBorder="1" applyAlignment="1">
      <alignment vertical="center"/>
    </xf>
    <xf numFmtId="0" fontId="0" fillId="0" borderId="44" xfId="0" applyFont="1" applyFill="1" applyBorder="1" applyAlignment="1">
      <alignment vertical="center"/>
    </xf>
    <xf numFmtId="0" fontId="0" fillId="0" borderId="49" xfId="0" applyFont="1" applyFill="1" applyBorder="1" applyAlignment="1">
      <alignment vertical="center"/>
    </xf>
    <xf numFmtId="0" fontId="0" fillId="0" borderId="43" xfId="0" applyFont="1" applyFill="1" applyBorder="1" applyAlignment="1">
      <alignment vertical="center"/>
    </xf>
    <xf numFmtId="0" fontId="0" fillId="0" borderId="48" xfId="0" applyFont="1" applyFill="1" applyBorder="1" applyAlignment="1">
      <alignment vertical="center"/>
    </xf>
    <xf numFmtId="0" fontId="0" fillId="0" borderId="20" xfId="0" applyFont="1" applyFill="1" applyBorder="1">
      <alignment vertical="center"/>
    </xf>
    <xf numFmtId="0" fontId="0" fillId="0" borderId="0" xfId="0" applyAlignment="1" applyProtection="1">
      <alignment vertical="center"/>
      <protection locked="0"/>
    </xf>
    <xf numFmtId="0" fontId="0" fillId="0" borderId="0" xfId="0" applyAlignment="1" applyProtection="1">
      <alignment vertical="top"/>
      <protection locked="0"/>
    </xf>
    <xf numFmtId="0" fontId="7" fillId="0" borderId="11" xfId="0" applyFont="1" applyBorder="1" applyAlignment="1">
      <alignment horizontal="center"/>
    </xf>
    <xf numFmtId="0" fontId="4" fillId="0" borderId="0" xfId="0" applyFont="1" applyFill="1" applyBorder="1">
      <alignment vertical="center"/>
    </xf>
    <xf numFmtId="0" fontId="4" fillId="0" borderId="1"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top"/>
    </xf>
    <xf numFmtId="0" fontId="43" fillId="0" borderId="0" xfId="0" applyFont="1" applyFill="1" applyAlignment="1">
      <alignment vertical="top" wrapText="1"/>
    </xf>
    <xf numFmtId="0" fontId="4" fillId="0" borderId="17" xfId="3" applyFont="1" applyFill="1" applyBorder="1" applyAlignment="1">
      <alignment horizontal="center" vertical="center"/>
    </xf>
    <xf numFmtId="0" fontId="4" fillId="0" borderId="0" xfId="0" applyFont="1" applyFill="1" applyBorder="1" applyAlignment="1" applyProtection="1">
      <alignment horizontal="center" vertical="center"/>
    </xf>
    <xf numFmtId="38" fontId="8" fillId="0" borderId="0" xfId="0" applyNumberFormat="1" applyFont="1" applyFill="1" applyBorder="1" applyAlignment="1" applyProtection="1">
      <alignment horizontal="right" vertical="center"/>
    </xf>
    <xf numFmtId="178" fontId="4" fillId="0" borderId="0" xfId="0" applyNumberFormat="1" applyFont="1" applyFill="1" applyBorder="1" applyAlignment="1" applyProtection="1">
      <alignment horizontal="center" vertical="center"/>
    </xf>
    <xf numFmtId="0" fontId="4" fillId="0" borderId="0" xfId="0" applyFont="1" applyBorder="1" applyAlignment="1" applyProtection="1">
      <alignment horizontal="center" vertical="center"/>
    </xf>
    <xf numFmtId="38" fontId="4" fillId="0" borderId="0" xfId="1" applyFont="1" applyFill="1" applyBorder="1" applyAlignment="1" applyProtection="1">
      <alignment vertical="center"/>
    </xf>
    <xf numFmtId="0" fontId="7" fillId="0" borderId="0" xfId="0" applyFont="1" applyFill="1" applyBorder="1" applyAlignment="1" applyProtection="1">
      <alignment horizontal="center"/>
    </xf>
    <xf numFmtId="0" fontId="4" fillId="0" borderId="0" xfId="0" applyFont="1" applyProtection="1">
      <alignment vertical="center"/>
    </xf>
    <xf numFmtId="0" fontId="42" fillId="6" borderId="129" xfId="3" applyFont="1" applyFill="1" applyBorder="1" applyProtection="1">
      <alignment vertical="center"/>
      <protection locked="0"/>
    </xf>
    <xf numFmtId="0" fontId="4" fillId="0" borderId="10" xfId="0" applyNumberFormat="1" applyFont="1" applyFill="1" applyBorder="1" applyAlignment="1" applyProtection="1">
      <alignment horizontal="right" vertical="center"/>
      <protection locked="0"/>
    </xf>
    <xf numFmtId="0" fontId="4" fillId="0" borderId="9" xfId="0" applyNumberFormat="1" applyFont="1" applyFill="1" applyBorder="1" applyAlignment="1" applyProtection="1">
      <alignment horizontal="right" vertical="center"/>
      <protection locked="0"/>
    </xf>
    <xf numFmtId="0" fontId="4" fillId="0" borderId="15" xfId="0" applyNumberFormat="1" applyFont="1" applyFill="1" applyBorder="1" applyAlignment="1" applyProtection="1">
      <alignment horizontal="right" vertical="center"/>
      <protection locked="0"/>
    </xf>
    <xf numFmtId="0" fontId="4" fillId="0" borderId="16" xfId="0" applyNumberFormat="1" applyFont="1" applyFill="1" applyBorder="1" applyAlignment="1" applyProtection="1">
      <alignment horizontal="right" vertical="center"/>
      <protection locked="0"/>
    </xf>
    <xf numFmtId="0" fontId="4" fillId="0" borderId="8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83" xfId="0" applyFont="1" applyFill="1" applyBorder="1" applyAlignment="1">
      <alignment horizontal="center" vertical="center"/>
    </xf>
    <xf numFmtId="0" fontId="4" fillId="0" borderId="61" xfId="0" applyFont="1" applyFill="1" applyBorder="1" applyAlignment="1" applyProtection="1">
      <alignment vertical="center"/>
    </xf>
    <xf numFmtId="0" fontId="4" fillId="0" borderId="106" xfId="0" applyFont="1" applyFill="1" applyBorder="1" applyAlignment="1" applyProtection="1">
      <alignment vertical="center"/>
    </xf>
    <xf numFmtId="177" fontId="4" fillId="6" borderId="86" xfId="0" applyNumberFormat="1" applyFont="1" applyFill="1" applyBorder="1" applyAlignment="1" applyProtection="1">
      <alignment horizontal="center" vertical="center"/>
      <protection locked="0"/>
    </xf>
    <xf numFmtId="177" fontId="4" fillId="6" borderId="11" xfId="0" applyNumberFormat="1" applyFont="1" applyFill="1" applyBorder="1" applyAlignment="1" applyProtection="1">
      <alignment horizontal="center" vertical="center"/>
      <protection locked="0"/>
    </xf>
    <xf numFmtId="177" fontId="4" fillId="6" borderId="21" xfId="0" applyNumberFormat="1" applyFont="1" applyFill="1" applyBorder="1" applyAlignment="1" applyProtection="1">
      <alignment horizontal="center" vertical="center"/>
      <protection locked="0"/>
    </xf>
    <xf numFmtId="0" fontId="4" fillId="6" borderId="53" xfId="0" applyFont="1" applyFill="1" applyBorder="1" applyAlignment="1" applyProtection="1">
      <alignment horizontal="center" vertical="center"/>
      <protection locked="0"/>
    </xf>
    <xf numFmtId="0" fontId="4" fillId="6" borderId="22" xfId="0" applyFont="1" applyFill="1" applyBorder="1" applyAlignment="1" applyProtection="1">
      <alignment horizontal="center" vertical="center"/>
      <protection locked="0"/>
    </xf>
    <xf numFmtId="0" fontId="4" fillId="0" borderId="19" xfId="0" applyFont="1" applyBorder="1" applyAlignment="1">
      <alignment horizontal="center" vertical="center"/>
    </xf>
    <xf numFmtId="0" fontId="4" fillId="0" borderId="54" xfId="0" applyFont="1" applyBorder="1" applyAlignment="1">
      <alignment horizontal="center" vertical="center"/>
    </xf>
    <xf numFmtId="0" fontId="4" fillId="0" borderId="13" xfId="0" applyFont="1" applyBorder="1" applyAlignment="1">
      <alignment horizontal="center" vertical="center"/>
    </xf>
    <xf numFmtId="0" fontId="3" fillId="0" borderId="54" xfId="0" applyFont="1" applyBorder="1" applyAlignment="1">
      <alignment horizontal="center"/>
    </xf>
    <xf numFmtId="0" fontId="3" fillId="0" borderId="13" xfId="0" applyFont="1" applyBorder="1" applyAlignment="1">
      <alignment horizontal="center"/>
    </xf>
    <xf numFmtId="177" fontId="4" fillId="6" borderId="18" xfId="0" applyNumberFormat="1" applyFont="1" applyFill="1" applyBorder="1" applyAlignment="1" applyProtection="1">
      <alignment horizontal="center" vertical="center"/>
      <protection locked="0"/>
    </xf>
    <xf numFmtId="0" fontId="4" fillId="6" borderId="60" xfId="0" applyFont="1" applyFill="1" applyBorder="1" applyAlignment="1" applyProtection="1">
      <alignment horizontal="center" vertical="center"/>
      <protection locked="0"/>
    </xf>
    <xf numFmtId="0" fontId="6" fillId="0" borderId="19" xfId="0" applyFont="1" applyBorder="1" applyAlignment="1">
      <alignment horizontal="center" vertical="center"/>
    </xf>
    <xf numFmtId="0" fontId="6" fillId="0" borderId="54" xfId="0" applyFont="1" applyBorder="1" applyAlignment="1">
      <alignment horizontal="center" vertical="center"/>
    </xf>
    <xf numFmtId="0" fontId="3" fillId="0" borderId="22" xfId="0" applyFont="1" applyBorder="1" applyAlignment="1">
      <alignment horizontal="center"/>
    </xf>
    <xf numFmtId="0" fontId="3" fillId="0" borderId="12" xfId="0" applyFont="1" applyBorder="1" applyAlignment="1">
      <alignment horizont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4" xfId="0" applyFont="1" applyBorder="1" applyAlignment="1">
      <alignment horizontal="center" vertical="center"/>
    </xf>
    <xf numFmtId="0" fontId="4" fillId="6" borderId="12" xfId="0" applyFont="1" applyFill="1" applyBorder="1" applyAlignment="1" applyProtection="1">
      <alignment horizontal="center" vertical="center"/>
      <protection locked="0"/>
    </xf>
    <xf numFmtId="0" fontId="4" fillId="6" borderId="38" xfId="0" applyFont="1" applyFill="1" applyBorder="1" applyAlignment="1" applyProtection="1">
      <alignment horizontal="center" vertical="center"/>
      <protection locked="0"/>
    </xf>
    <xf numFmtId="0" fontId="4" fillId="6" borderId="13" xfId="0" applyFont="1" applyFill="1" applyBorder="1" applyAlignment="1" applyProtection="1">
      <alignment horizontal="center" vertical="center"/>
      <protection locked="0"/>
    </xf>
    <xf numFmtId="0" fontId="4" fillId="0" borderId="16" xfId="0" applyFont="1" applyFill="1" applyBorder="1" applyAlignment="1" applyProtection="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xf>
    <xf numFmtId="0" fontId="6" fillId="0" borderId="53" xfId="0" applyFont="1" applyBorder="1" applyAlignment="1">
      <alignment horizontal="center" vertical="center" shrinkToFit="1"/>
    </xf>
    <xf numFmtId="0" fontId="0" fillId="0" borderId="22" xfId="0" applyBorder="1" applyAlignment="1">
      <alignment horizontal="center" vertical="center" shrinkToFit="1"/>
    </xf>
    <xf numFmtId="0" fontId="0" fillId="0" borderId="12" xfId="0" applyBorder="1" applyAlignment="1">
      <alignment horizontal="center" vertical="center" shrinkToFit="1"/>
    </xf>
    <xf numFmtId="0" fontId="4" fillId="0" borderId="41" xfId="0" applyFont="1" applyBorder="1" applyAlignment="1">
      <alignment vertical="center" shrinkToFit="1"/>
    </xf>
    <xf numFmtId="0" fontId="0" fillId="0" borderId="41" xfId="0" applyBorder="1" applyAlignment="1">
      <alignment vertical="center" shrinkToFit="1"/>
    </xf>
    <xf numFmtId="3" fontId="4" fillId="0" borderId="53" xfId="0" applyNumberFormat="1" applyFont="1" applyFill="1" applyBorder="1" applyAlignment="1" applyProtection="1">
      <alignment vertical="center" shrinkToFit="1"/>
    </xf>
    <xf numFmtId="3" fontId="4" fillId="0" borderId="22" xfId="0" applyNumberFormat="1" applyFont="1" applyFill="1" applyBorder="1" applyAlignment="1" applyProtection="1">
      <alignment vertical="center" shrinkToFit="1"/>
    </xf>
    <xf numFmtId="3" fontId="4" fillId="0" borderId="12" xfId="0" applyNumberFormat="1" applyFont="1" applyFill="1" applyBorder="1" applyAlignment="1" applyProtection="1">
      <alignment vertical="center" shrinkToFit="1"/>
    </xf>
    <xf numFmtId="0" fontId="31" fillId="0" borderId="38" xfId="0" applyFont="1" applyBorder="1">
      <alignment vertical="center"/>
    </xf>
    <xf numFmtId="0" fontId="31" fillId="0" borderId="54" xfId="0" applyFont="1" applyBorder="1">
      <alignment vertical="center"/>
    </xf>
    <xf numFmtId="49" fontId="5" fillId="0" borderId="15" xfId="0" applyNumberFormat="1" applyFont="1" applyFill="1" applyBorder="1" applyAlignment="1" applyProtection="1">
      <alignment vertical="center" shrinkToFit="1"/>
      <protection locked="0"/>
    </xf>
    <xf numFmtId="49" fontId="5" fillId="0" borderId="16" xfId="0" applyNumberFormat="1" applyFont="1" applyFill="1" applyBorder="1" applyAlignment="1" applyProtection="1">
      <alignment vertical="center" shrinkToFit="1"/>
      <protection locked="0"/>
    </xf>
    <xf numFmtId="49" fontId="5" fillId="0" borderId="17" xfId="0" applyNumberFormat="1" applyFont="1" applyFill="1" applyBorder="1" applyAlignment="1" applyProtection="1">
      <alignment vertical="center" shrinkToFit="1"/>
      <protection locked="0"/>
    </xf>
    <xf numFmtId="49" fontId="8" fillId="0" borderId="15" xfId="0" applyNumberFormat="1" applyFont="1" applyFill="1" applyBorder="1" applyAlignment="1" applyProtection="1">
      <alignment vertical="center" shrinkToFit="1"/>
      <protection locked="0"/>
    </xf>
    <xf numFmtId="49" fontId="8" fillId="0" borderId="16" xfId="0" applyNumberFormat="1" applyFont="1" applyFill="1" applyBorder="1" applyAlignment="1" applyProtection="1">
      <alignment vertical="center" shrinkToFit="1"/>
      <protection locked="0"/>
    </xf>
    <xf numFmtId="49" fontId="8" fillId="0" borderId="17" xfId="0" applyNumberFormat="1" applyFont="1" applyFill="1" applyBorder="1" applyAlignment="1" applyProtection="1">
      <alignment vertical="center" shrinkToFit="1"/>
      <protection locked="0"/>
    </xf>
    <xf numFmtId="0" fontId="4" fillId="0" borderId="38" xfId="0" applyFont="1" applyFill="1" applyBorder="1" applyAlignment="1" applyProtection="1">
      <alignment horizontal="center" vertical="center"/>
    </xf>
    <xf numFmtId="0" fontId="4" fillId="0" borderId="54"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4" fillId="0" borderId="4" xfId="0" applyNumberFormat="1" applyFont="1" applyFill="1" applyBorder="1" applyAlignment="1" applyProtection="1">
      <alignment horizontal="right" vertical="center"/>
      <protection locked="0"/>
    </xf>
    <xf numFmtId="0" fontId="4" fillId="0" borderId="0" xfId="0" applyNumberFormat="1" applyFont="1" applyFill="1" applyBorder="1" applyAlignment="1" applyProtection="1">
      <alignment horizontal="right" vertical="center"/>
      <protection locked="0"/>
    </xf>
    <xf numFmtId="3" fontId="4" fillId="0" borderId="15" xfId="0" applyNumberFormat="1" applyFont="1" applyFill="1" applyBorder="1" applyAlignment="1" applyProtection="1">
      <alignment horizontal="right" vertical="center"/>
      <protection locked="0"/>
    </xf>
    <xf numFmtId="3" fontId="4" fillId="0" borderId="16" xfId="0" applyNumberFormat="1" applyFont="1" applyFill="1" applyBorder="1" applyAlignment="1" applyProtection="1">
      <alignment horizontal="right" vertical="center"/>
      <protection locked="0"/>
    </xf>
    <xf numFmtId="3" fontId="4" fillId="0" borderId="17" xfId="0" applyNumberFormat="1" applyFont="1" applyFill="1" applyBorder="1" applyAlignment="1" applyProtection="1">
      <alignment horizontal="right" vertical="center"/>
      <protection locked="0"/>
    </xf>
    <xf numFmtId="3" fontId="4" fillId="0" borderId="10" xfId="0" applyNumberFormat="1" applyFont="1" applyFill="1" applyBorder="1" applyAlignment="1" applyProtection="1">
      <alignment horizontal="right" vertical="center"/>
      <protection locked="0"/>
    </xf>
    <xf numFmtId="3" fontId="4" fillId="0" borderId="9" xfId="0" applyNumberFormat="1" applyFont="1" applyFill="1" applyBorder="1" applyAlignment="1" applyProtection="1">
      <alignment horizontal="right" vertical="center"/>
      <protection locked="0"/>
    </xf>
    <xf numFmtId="3" fontId="4" fillId="0" borderId="31" xfId="0" applyNumberFormat="1" applyFont="1" applyFill="1" applyBorder="1" applyAlignment="1" applyProtection="1">
      <alignment horizontal="right" vertical="center"/>
      <protection locked="0"/>
    </xf>
    <xf numFmtId="0" fontId="4" fillId="0" borderId="18" xfId="0" applyFont="1" applyBorder="1" applyAlignment="1">
      <alignment horizontal="center" vertical="center"/>
    </xf>
    <xf numFmtId="0" fontId="4" fillId="0" borderId="21" xfId="0" applyFont="1" applyBorder="1" applyAlignment="1">
      <alignment horizontal="center" vertical="center"/>
    </xf>
    <xf numFmtId="0" fontId="4" fillId="0" borderId="11" xfId="0" applyFont="1" applyBorder="1" applyAlignment="1">
      <alignment horizontal="center" vertical="center"/>
    </xf>
    <xf numFmtId="0" fontId="8" fillId="0" borderId="18" xfId="0" applyNumberFormat="1" applyFont="1" applyFill="1" applyBorder="1" applyAlignment="1" applyProtection="1">
      <alignment vertical="center" shrinkToFit="1"/>
      <protection locked="0"/>
    </xf>
    <xf numFmtId="0" fontId="8" fillId="0" borderId="21" xfId="0" applyNumberFormat="1" applyFont="1" applyFill="1" applyBorder="1" applyAlignment="1" applyProtection="1">
      <alignment vertical="center" shrinkToFit="1"/>
      <protection locked="0"/>
    </xf>
    <xf numFmtId="0" fontId="8" fillId="0" borderId="11" xfId="0" applyNumberFormat="1" applyFont="1" applyFill="1" applyBorder="1" applyAlignment="1" applyProtection="1">
      <alignment vertical="center" shrinkToFit="1"/>
      <protection locked="0"/>
    </xf>
    <xf numFmtId="177" fontId="4" fillId="0" borderId="60" xfId="0" quotePrefix="1" applyNumberFormat="1" applyFont="1" applyBorder="1" applyAlignment="1">
      <alignment horizontal="center" vertical="center"/>
    </xf>
    <xf numFmtId="177" fontId="4" fillId="0" borderId="22" xfId="0" applyNumberFormat="1" applyFont="1" applyBorder="1" applyAlignment="1">
      <alignment horizontal="center" vertical="center"/>
    </xf>
    <xf numFmtId="177" fontId="4" fillId="0" borderId="12" xfId="0" applyNumberFormat="1" applyFont="1" applyBorder="1" applyAlignment="1">
      <alignment horizontal="center" vertical="center"/>
    </xf>
    <xf numFmtId="49" fontId="34" fillId="0" borderId="56" xfId="0" applyNumberFormat="1" applyFont="1" applyFill="1" applyBorder="1" applyAlignment="1" applyProtection="1">
      <alignment vertical="center" shrinkToFit="1"/>
      <protection locked="0"/>
    </xf>
    <xf numFmtId="49" fontId="34" fillId="0" borderId="20" xfId="0" applyNumberFormat="1" applyFont="1" applyFill="1" applyBorder="1" applyAlignment="1" applyProtection="1">
      <alignment vertical="center" shrinkToFit="1"/>
      <protection locked="0"/>
    </xf>
    <xf numFmtId="49" fontId="34" fillId="0" borderId="28" xfId="0" applyNumberFormat="1" applyFont="1" applyFill="1" applyBorder="1" applyAlignment="1" applyProtection="1">
      <alignment vertical="center" shrinkToFit="1"/>
      <protection locked="0"/>
    </xf>
    <xf numFmtId="0" fontId="4" fillId="0" borderId="4" xfId="0" applyFont="1" applyBorder="1" applyAlignment="1">
      <alignment horizontal="center" vertical="center" textRotation="255" wrapText="1"/>
    </xf>
    <xf numFmtId="0" fontId="4" fillId="0" borderId="0" xfId="0" applyFont="1" applyBorder="1" applyAlignment="1">
      <alignment horizontal="center" vertical="center" textRotation="255" wrapText="1"/>
    </xf>
    <xf numFmtId="0" fontId="4" fillId="0" borderId="5" xfId="0" applyFont="1" applyBorder="1" applyAlignment="1">
      <alignment horizontal="center" vertical="center" textRotation="255" wrapText="1"/>
    </xf>
    <xf numFmtId="49" fontId="34" fillId="0" borderId="19" xfId="0" applyNumberFormat="1" applyFont="1" applyFill="1" applyBorder="1" applyAlignment="1" applyProtection="1">
      <alignment vertical="center" shrinkToFit="1"/>
      <protection locked="0"/>
    </xf>
    <xf numFmtId="49" fontId="34" fillId="0" borderId="54" xfId="0" applyNumberFormat="1" applyFont="1" applyFill="1" applyBorder="1" applyAlignment="1" applyProtection="1">
      <alignment vertical="center" shrinkToFit="1"/>
      <protection locked="0"/>
    </xf>
    <xf numFmtId="49" fontId="34" fillId="0" borderId="13" xfId="0" applyNumberFormat="1" applyFont="1" applyFill="1" applyBorder="1" applyAlignment="1" applyProtection="1">
      <alignment vertical="center" shrinkToFit="1"/>
      <protection locked="0"/>
    </xf>
    <xf numFmtId="177" fontId="4" fillId="0" borderId="60" xfId="0" quotePrefix="1" applyNumberFormat="1" applyFont="1" applyFill="1" applyBorder="1" applyAlignment="1">
      <alignment horizontal="center" vertical="center"/>
    </xf>
    <xf numFmtId="177" fontId="4" fillId="0" borderId="22" xfId="0" applyNumberFormat="1" applyFont="1" applyFill="1" applyBorder="1" applyAlignment="1">
      <alignment horizontal="center" vertical="center"/>
    </xf>
    <xf numFmtId="177" fontId="4" fillId="0" borderId="12" xfId="0" applyNumberFormat="1" applyFont="1" applyFill="1" applyBorder="1" applyAlignment="1">
      <alignment horizontal="center" vertical="center"/>
    </xf>
    <xf numFmtId="0" fontId="4" fillId="0" borderId="1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0" fillId="0" borderId="16" xfId="0" applyBorder="1">
      <alignment vertical="center"/>
    </xf>
    <xf numFmtId="0" fontId="0" fillId="0" borderId="17" xfId="0" applyBorder="1">
      <alignment vertical="center"/>
    </xf>
    <xf numFmtId="0" fontId="0" fillId="0" borderId="10" xfId="0" applyBorder="1">
      <alignment vertical="center"/>
    </xf>
    <xf numFmtId="0" fontId="0" fillId="0" borderId="9" xfId="0" applyBorder="1">
      <alignment vertical="center"/>
    </xf>
    <xf numFmtId="0" fontId="0" fillId="0" borderId="31" xfId="0" applyBorder="1">
      <alignment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4" fillId="0" borderId="4" xfId="0" applyFont="1" applyFill="1" applyBorder="1" applyAlignment="1">
      <alignment horizontal="center" vertical="center" textRotation="255" wrapText="1"/>
    </xf>
    <xf numFmtId="0" fontId="4" fillId="0" borderId="0" xfId="0" applyFont="1" applyFill="1" applyBorder="1" applyAlignment="1">
      <alignment horizontal="center" vertical="center" textRotation="255" wrapText="1"/>
    </xf>
    <xf numFmtId="0" fontId="4" fillId="0" borderId="5" xfId="0" applyFont="1" applyFill="1" applyBorder="1" applyAlignment="1">
      <alignment horizontal="center" vertical="center" textRotation="255" wrapText="1"/>
    </xf>
    <xf numFmtId="0" fontId="4" fillId="0" borderId="58" xfId="0" applyFont="1" applyFill="1" applyBorder="1" applyAlignment="1">
      <alignment horizontal="center" vertical="center" textRotation="255" wrapText="1"/>
    </xf>
    <xf numFmtId="0" fontId="4" fillId="0" borderId="43" xfId="0" applyFont="1" applyFill="1" applyBorder="1" applyAlignment="1">
      <alignment horizontal="center" vertical="center" textRotation="255" wrapText="1"/>
    </xf>
    <xf numFmtId="0" fontId="4" fillId="0" borderId="37" xfId="0" applyFont="1" applyFill="1" applyBorder="1" applyAlignment="1">
      <alignment horizontal="center" vertical="center" textRotation="255"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54" xfId="0" applyFont="1" applyFill="1" applyBorder="1" applyAlignment="1">
      <alignment horizontal="right" vertical="center"/>
    </xf>
    <xf numFmtId="0" fontId="0" fillId="0" borderId="19" xfId="0" applyBorder="1" applyProtection="1">
      <alignment vertical="center"/>
      <protection locked="0"/>
    </xf>
    <xf numFmtId="0" fontId="0" fillId="0" borderId="54" xfId="0" applyBorder="1" applyProtection="1">
      <alignment vertical="center"/>
      <protection locked="0"/>
    </xf>
    <xf numFmtId="0" fontId="0" fillId="0" borderId="13" xfId="0" applyBorder="1" applyProtection="1">
      <alignment vertical="center"/>
      <protection locked="0"/>
    </xf>
    <xf numFmtId="38" fontId="8" fillId="6" borderId="2" xfId="1" applyFont="1" applyFill="1" applyBorder="1" applyAlignment="1" applyProtection="1">
      <alignment horizontal="right" vertical="center"/>
      <protection locked="0"/>
    </xf>
    <xf numFmtId="38" fontId="8" fillId="6" borderId="3" xfId="1" applyFont="1" applyFill="1" applyBorder="1" applyAlignment="1" applyProtection="1">
      <alignment horizontal="right" vertical="center"/>
      <protection locked="0"/>
    </xf>
    <xf numFmtId="38" fontId="8" fillId="6" borderId="14" xfId="1" applyFont="1" applyFill="1" applyBorder="1" applyAlignment="1" applyProtection="1">
      <alignment horizontal="right" vertical="center"/>
      <protection locked="0"/>
    </xf>
    <xf numFmtId="0" fontId="4" fillId="0" borderId="84" xfId="0" applyFont="1" applyBorder="1" applyAlignment="1">
      <alignment horizontal="center" vertical="center" wrapText="1"/>
    </xf>
    <xf numFmtId="0" fontId="4" fillId="0" borderId="65" xfId="0" applyFont="1" applyBorder="1" applyAlignment="1">
      <alignment horizontal="center" vertical="center"/>
    </xf>
    <xf numFmtId="0" fontId="4" fillId="0" borderId="60" xfId="0" applyFont="1" applyBorder="1" applyAlignment="1">
      <alignment horizontal="center" vertical="center"/>
    </xf>
    <xf numFmtId="0" fontId="4" fillId="0" borderId="22" xfId="0" applyFont="1" applyBorder="1" applyAlignment="1">
      <alignment horizontal="center" vertical="center"/>
    </xf>
    <xf numFmtId="0" fontId="4" fillId="0" borderId="12" xfId="0" applyFont="1" applyBorder="1" applyAlignment="1">
      <alignment horizontal="center" vertical="center"/>
    </xf>
    <xf numFmtId="184" fontId="4" fillId="6" borderId="60" xfId="1" applyNumberFormat="1" applyFont="1" applyFill="1" applyBorder="1" applyAlignment="1" applyProtection="1">
      <alignment horizontal="right" vertical="center"/>
      <protection locked="0"/>
    </xf>
    <xf numFmtId="184" fontId="4" fillId="6" borderId="22" xfId="1" applyNumberFormat="1" applyFont="1" applyFill="1" applyBorder="1" applyAlignment="1" applyProtection="1">
      <alignment horizontal="right" vertical="center"/>
      <protection locked="0"/>
    </xf>
    <xf numFmtId="0" fontId="4" fillId="0" borderId="19"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13" xfId="0" applyFont="1" applyBorder="1" applyAlignment="1">
      <alignment horizontal="center" vertical="center" shrinkToFit="1"/>
    </xf>
    <xf numFmtId="0" fontId="4" fillId="6" borderId="19" xfId="0" applyFont="1" applyFill="1" applyBorder="1" applyAlignment="1" applyProtection="1">
      <alignment horizontal="center" vertical="center"/>
      <protection locked="0"/>
    </xf>
    <xf numFmtId="0" fontId="4" fillId="6" borderId="35" xfId="0" applyFont="1" applyFill="1" applyBorder="1" applyAlignment="1" applyProtection="1">
      <alignment horizontal="center" vertical="center"/>
      <protection locked="0"/>
    </xf>
    <xf numFmtId="38" fontId="4" fillId="6" borderId="38" xfId="1" applyFont="1" applyFill="1" applyBorder="1" applyAlignment="1" applyProtection="1">
      <alignment horizontal="center" vertical="center"/>
      <protection locked="0"/>
    </xf>
    <xf numFmtId="38" fontId="4" fillId="6" borderId="54" xfId="1" applyFont="1" applyFill="1" applyBorder="1" applyAlignment="1" applyProtection="1">
      <alignment horizontal="center" vertical="center"/>
      <protection locked="0"/>
    </xf>
    <xf numFmtId="0" fontId="4" fillId="0" borderId="16" xfId="0" applyFont="1" applyBorder="1" applyAlignment="1">
      <alignment horizontal="center" vertical="center" shrinkToFit="1"/>
    </xf>
    <xf numFmtId="0" fontId="30" fillId="0" borderId="21" xfId="0" applyFont="1" applyBorder="1" applyAlignment="1">
      <alignment vertical="center"/>
    </xf>
    <xf numFmtId="0" fontId="0" fillId="0" borderId="21" xfId="0" applyBorder="1" applyAlignment="1">
      <alignment vertical="center"/>
    </xf>
    <xf numFmtId="0" fontId="0" fillId="0" borderId="11" xfId="0" applyBorder="1" applyAlignment="1">
      <alignment vertical="center"/>
    </xf>
    <xf numFmtId="0" fontId="4" fillId="0" borderId="40" xfId="0" applyFont="1" applyBorder="1" applyAlignment="1">
      <alignment vertical="center"/>
    </xf>
    <xf numFmtId="0" fontId="0" fillId="0" borderId="40" xfId="0" applyBorder="1" applyAlignment="1">
      <alignment vertical="center"/>
    </xf>
    <xf numFmtId="0" fontId="0" fillId="0" borderId="55" xfId="0" applyBorder="1" applyAlignment="1">
      <alignment vertical="center"/>
    </xf>
    <xf numFmtId="0" fontId="7" fillId="0" borderId="31" xfId="0" applyFont="1" applyBorder="1" applyAlignment="1">
      <alignment horizontal="center"/>
    </xf>
    <xf numFmtId="0" fontId="7" fillId="0" borderId="26" xfId="0" applyFont="1" applyBorder="1" applyAlignment="1">
      <alignment horizontal="center"/>
    </xf>
    <xf numFmtId="0" fontId="7" fillId="0" borderId="11" xfId="0" applyFont="1" applyBorder="1" applyAlignment="1">
      <alignment horizontal="center"/>
    </xf>
    <xf numFmtId="0" fontId="7" fillId="0" borderId="87" xfId="0" applyFont="1" applyBorder="1" applyAlignment="1">
      <alignment horizontal="center"/>
    </xf>
    <xf numFmtId="183" fontId="4" fillId="6" borderId="11" xfId="0" applyNumberFormat="1" applyFont="1" applyFill="1" applyBorder="1" applyAlignment="1" applyProtection="1">
      <alignment horizontal="right" vertical="center"/>
      <protection locked="0"/>
    </xf>
    <xf numFmtId="183" fontId="4" fillId="6" borderId="87" xfId="0" applyNumberFormat="1" applyFont="1" applyFill="1" applyBorder="1" applyAlignment="1" applyProtection="1">
      <alignment horizontal="right" vertical="center"/>
      <protection locked="0"/>
    </xf>
    <xf numFmtId="183" fontId="4" fillId="6" borderId="18" xfId="0" applyNumberFormat="1" applyFont="1" applyFill="1" applyBorder="1" applyAlignment="1" applyProtection="1">
      <alignment horizontal="right" vertical="center"/>
      <protection locked="0"/>
    </xf>
    <xf numFmtId="183" fontId="4" fillId="6" borderId="13" xfId="0" applyNumberFormat="1" applyFont="1" applyFill="1" applyBorder="1" applyAlignment="1" applyProtection="1">
      <alignment horizontal="right" vertical="center"/>
      <protection locked="0"/>
    </xf>
    <xf numFmtId="183" fontId="4" fillId="6" borderId="85" xfId="0" applyNumberFormat="1" applyFont="1" applyFill="1" applyBorder="1" applyAlignment="1" applyProtection="1">
      <alignment horizontal="right" vertical="center"/>
      <protection locked="0"/>
    </xf>
    <xf numFmtId="183" fontId="4" fillId="6" borderId="19" xfId="0" applyNumberFormat="1" applyFont="1" applyFill="1" applyBorder="1" applyAlignment="1" applyProtection="1">
      <alignment horizontal="right" vertical="center"/>
      <protection locked="0"/>
    </xf>
    <xf numFmtId="0" fontId="4" fillId="0" borderId="1" xfId="0" applyFont="1" applyBorder="1" applyAlignment="1">
      <alignment horizontal="center" vertical="center"/>
    </xf>
    <xf numFmtId="0" fontId="4" fillId="0" borderId="40" xfId="0" applyFont="1" applyFill="1" applyBorder="1" applyAlignment="1" applyProtection="1">
      <alignment vertical="center"/>
    </xf>
    <xf numFmtId="0" fontId="4" fillId="0" borderId="55" xfId="0" applyFont="1" applyFill="1" applyBorder="1" applyAlignment="1" applyProtection="1">
      <alignment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31" xfId="0" applyFont="1" applyBorder="1" applyAlignment="1">
      <alignment horizontal="center" vertical="center"/>
    </xf>
    <xf numFmtId="38" fontId="4" fillId="6" borderId="2" xfId="1" applyFont="1" applyFill="1" applyBorder="1" applyAlignment="1" applyProtection="1">
      <alignment horizontal="right" vertical="center"/>
      <protection locked="0"/>
    </xf>
    <xf numFmtId="38" fontId="4" fillId="6" borderId="3" xfId="1" applyFont="1" applyFill="1" applyBorder="1" applyAlignment="1" applyProtection="1">
      <alignment horizontal="right" vertical="center"/>
      <protection locked="0"/>
    </xf>
    <xf numFmtId="0" fontId="4" fillId="6" borderId="21" xfId="0" applyFont="1" applyFill="1" applyBorder="1" applyAlignment="1" applyProtection="1">
      <alignment horizontal="right" vertical="center"/>
      <protection locked="0"/>
    </xf>
    <xf numFmtId="0" fontId="4" fillId="0" borderId="54" xfId="0" applyFont="1" applyBorder="1" applyAlignment="1" applyProtection="1">
      <alignment horizontal="center" vertical="center" shrinkToFit="1"/>
    </xf>
    <xf numFmtId="0" fontId="4" fillId="0" borderId="13" xfId="0" applyFont="1" applyBorder="1" applyAlignment="1" applyProtection="1">
      <alignment horizontal="center" vertical="center" shrinkToFit="1"/>
    </xf>
    <xf numFmtId="38" fontId="8" fillId="6" borderId="4" xfId="1" applyFont="1" applyFill="1" applyBorder="1" applyAlignment="1" applyProtection="1">
      <alignment horizontal="right" vertical="center"/>
      <protection locked="0"/>
    </xf>
    <xf numFmtId="38" fontId="8" fillId="6" borderId="0" xfId="1" applyFont="1" applyFill="1" applyBorder="1" applyAlignment="1" applyProtection="1">
      <alignment horizontal="right" vertical="center"/>
      <protection locked="0"/>
    </xf>
    <xf numFmtId="38" fontId="8" fillId="6" borderId="5" xfId="1" applyFont="1" applyFill="1" applyBorder="1" applyAlignment="1" applyProtection="1">
      <alignment horizontal="right" vertical="center"/>
      <protection locked="0"/>
    </xf>
    <xf numFmtId="38" fontId="8" fillId="6" borderId="10" xfId="1" applyFont="1" applyFill="1" applyBorder="1" applyAlignment="1" applyProtection="1">
      <alignment horizontal="right" vertical="center"/>
      <protection locked="0"/>
    </xf>
    <xf numFmtId="38" fontId="8" fillId="6" borderId="9" xfId="1" applyFont="1" applyFill="1" applyBorder="1" applyAlignment="1" applyProtection="1">
      <alignment horizontal="right" vertical="center"/>
      <protection locked="0"/>
    </xf>
    <xf numFmtId="38" fontId="8" fillId="6" borderId="31" xfId="1" applyFont="1" applyFill="1" applyBorder="1" applyAlignment="1" applyProtection="1">
      <alignment horizontal="right" vertical="center"/>
      <protection locked="0"/>
    </xf>
    <xf numFmtId="0" fontId="8" fillId="6" borderId="4" xfId="1" applyNumberFormat="1" applyFont="1" applyFill="1" applyBorder="1" applyAlignment="1" applyProtection="1">
      <alignment horizontal="center" vertical="center"/>
      <protection locked="0"/>
    </xf>
    <xf numFmtId="0" fontId="8" fillId="6" borderId="0" xfId="1" applyNumberFormat="1" applyFont="1" applyFill="1" applyBorder="1" applyAlignment="1" applyProtection="1">
      <alignment horizontal="center" vertical="center"/>
      <protection locked="0"/>
    </xf>
    <xf numFmtId="0" fontId="8" fillId="6" borderId="10" xfId="1" applyNumberFormat="1" applyFont="1" applyFill="1" applyBorder="1" applyAlignment="1" applyProtection="1">
      <alignment horizontal="center" vertical="center"/>
      <protection locked="0"/>
    </xf>
    <xf numFmtId="0" fontId="8" fillId="6" borderId="9" xfId="1" applyNumberFormat="1" applyFont="1" applyFill="1" applyBorder="1" applyAlignment="1" applyProtection="1">
      <alignment horizontal="center" vertical="center"/>
      <protection locked="0"/>
    </xf>
    <xf numFmtId="38" fontId="8" fillId="0" borderId="2" xfId="0" applyNumberFormat="1" applyFont="1" applyFill="1" applyBorder="1" applyAlignment="1">
      <alignment horizontal="right" vertical="center"/>
    </xf>
    <xf numFmtId="38" fontId="8" fillId="0" borderId="3" xfId="0" applyNumberFormat="1" applyFont="1" applyFill="1" applyBorder="1" applyAlignment="1">
      <alignment horizontal="right" vertical="center"/>
    </xf>
    <xf numFmtId="38" fontId="8" fillId="0" borderId="14" xfId="0" applyNumberFormat="1" applyFont="1" applyFill="1" applyBorder="1" applyAlignment="1">
      <alignment horizontal="righ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178" fontId="4" fillId="6" borderId="10" xfId="0" applyNumberFormat="1" applyFont="1" applyFill="1" applyBorder="1" applyAlignment="1" applyProtection="1">
      <alignment horizontal="center" vertical="center"/>
      <protection locked="0"/>
    </xf>
    <xf numFmtId="178" fontId="4" fillId="6" borderId="9" xfId="0" applyNumberFormat="1" applyFont="1" applyFill="1" applyBorder="1" applyAlignment="1" applyProtection="1">
      <alignment horizontal="center" vertical="center"/>
      <protection locked="0"/>
    </xf>
    <xf numFmtId="178" fontId="4" fillId="6" borderId="31" xfId="0" applyNumberFormat="1" applyFont="1" applyFill="1" applyBorder="1" applyAlignment="1" applyProtection="1">
      <alignment horizontal="center" vertical="center"/>
      <protection locked="0"/>
    </xf>
    <xf numFmtId="0" fontId="4" fillId="0" borderId="15" xfId="0" applyFont="1" applyBorder="1" applyAlignment="1" applyProtection="1">
      <alignment horizontal="center" vertical="center"/>
    </xf>
    <xf numFmtId="0" fontId="0" fillId="0" borderId="56" xfId="0" applyBorder="1" applyAlignment="1">
      <alignment horizontal="center" vertical="center"/>
    </xf>
    <xf numFmtId="0" fontId="4" fillId="0" borderId="53" xfId="0" applyFont="1" applyBorder="1" applyAlignment="1" applyProtection="1">
      <alignment vertical="center" shrinkToFit="1"/>
    </xf>
    <xf numFmtId="0" fontId="4" fillId="0" borderId="22" xfId="0" applyFont="1" applyBorder="1" applyAlignment="1" applyProtection="1">
      <alignment vertical="center" shrinkToFit="1"/>
    </xf>
    <xf numFmtId="0" fontId="4" fillId="0" borderId="12" xfId="0" applyFont="1" applyBorder="1" applyAlignment="1" applyProtection="1">
      <alignment vertical="center" shrinkToFit="1"/>
    </xf>
    <xf numFmtId="0" fontId="6" fillId="0" borderId="60" xfId="0" applyFont="1" applyBorder="1" applyAlignment="1">
      <alignment horizontal="center" vertical="center"/>
    </xf>
    <xf numFmtId="0" fontId="6" fillId="0" borderId="22" xfId="0" applyFont="1" applyBorder="1" applyAlignment="1">
      <alignment horizontal="center" vertical="center"/>
    </xf>
    <xf numFmtId="0" fontId="6" fillId="0" borderId="84" xfId="0" applyFont="1" applyBorder="1" applyAlignment="1">
      <alignment horizontal="center" vertical="center" shrinkToFit="1"/>
    </xf>
    <xf numFmtId="0" fontId="6" fillId="0" borderId="65" xfId="0" applyFont="1" applyBorder="1" applyAlignment="1">
      <alignment horizontal="center" vertical="center" shrinkToFit="1"/>
    </xf>
    <xf numFmtId="0" fontId="4" fillId="0" borderId="26" xfId="0" applyFont="1" applyBorder="1" applyAlignment="1">
      <alignment horizontal="center" vertical="center"/>
    </xf>
    <xf numFmtId="0" fontId="6" fillId="0" borderId="18"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11" xfId="0" applyFont="1" applyBorder="1" applyAlignment="1">
      <alignment horizontal="center" vertical="center" shrinkToFit="1"/>
    </xf>
    <xf numFmtId="0" fontId="4" fillId="0" borderId="38" xfId="0" applyFont="1" applyBorder="1" applyAlignment="1">
      <alignment horizontal="center" vertical="center"/>
    </xf>
    <xf numFmtId="0" fontId="4" fillId="0" borderId="1" xfId="0" applyFont="1" applyBorder="1" applyAlignment="1">
      <alignment horizontal="center" vertical="center" wrapText="1"/>
    </xf>
    <xf numFmtId="0" fontId="4" fillId="0" borderId="24" xfId="0" applyFont="1" applyBorder="1" applyAlignment="1">
      <alignment horizontal="center" vertical="center" wrapText="1"/>
    </xf>
    <xf numFmtId="0" fontId="4" fillId="6" borderId="54" xfId="0" applyFont="1" applyFill="1" applyBorder="1" applyAlignment="1" applyProtection="1">
      <alignment horizontal="center" vertical="center"/>
      <protection locked="0"/>
    </xf>
    <xf numFmtId="0" fontId="0" fillId="0" borderId="22" xfId="0" applyBorder="1">
      <alignment vertical="center"/>
    </xf>
    <xf numFmtId="0" fontId="6" fillId="0" borderId="33" xfId="0" applyFont="1" applyBorder="1" applyAlignment="1">
      <alignment horizontal="center" vertical="center" shrinkToFit="1"/>
    </xf>
    <xf numFmtId="0" fontId="6" fillId="0" borderId="61" xfId="0" applyFont="1" applyBorder="1" applyAlignment="1">
      <alignment horizontal="center" vertical="center" shrinkToFit="1"/>
    </xf>
    <xf numFmtId="0" fontId="4" fillId="0" borderId="87" xfId="0" applyFont="1" applyBorder="1" applyAlignment="1">
      <alignment horizontal="center" vertical="center"/>
    </xf>
    <xf numFmtId="38" fontId="4" fillId="3" borderId="60" xfId="1" applyFont="1" applyFill="1" applyBorder="1" applyAlignment="1" applyProtection="1">
      <alignment horizontal="right" vertical="center"/>
      <protection locked="0"/>
    </xf>
    <xf numFmtId="38" fontId="4" fillId="3" borderId="22" xfId="1" applyFont="1" applyFill="1" applyBorder="1" applyAlignment="1" applyProtection="1">
      <alignment horizontal="right" vertical="center"/>
      <protection locked="0"/>
    </xf>
    <xf numFmtId="0" fontId="4" fillId="0" borderId="86" xfId="0" applyFont="1" applyBorder="1" applyAlignment="1">
      <alignment horizontal="center" vertical="center"/>
    </xf>
    <xf numFmtId="38" fontId="4" fillId="3" borderId="19" xfId="1" applyFont="1" applyFill="1" applyBorder="1" applyAlignment="1" applyProtection="1">
      <alignment horizontal="right" vertical="center"/>
      <protection locked="0"/>
    </xf>
    <xf numFmtId="38" fontId="4" fillId="3" borderId="54" xfId="1" applyFont="1" applyFill="1" applyBorder="1" applyAlignment="1" applyProtection="1">
      <alignment horizontal="right" vertical="center"/>
      <protection locked="0"/>
    </xf>
    <xf numFmtId="38" fontId="4" fillId="3" borderId="18" xfId="1" applyFont="1" applyFill="1" applyBorder="1" applyAlignment="1" applyProtection="1">
      <alignment horizontal="right" vertical="center"/>
      <protection locked="0"/>
    </xf>
    <xf numFmtId="38" fontId="4" fillId="3" borderId="21" xfId="1" applyFont="1" applyFill="1" applyBorder="1" applyAlignment="1" applyProtection="1">
      <alignment horizontal="right" vertical="center"/>
      <protection locked="0"/>
    </xf>
    <xf numFmtId="49" fontId="9" fillId="0" borderId="18" xfId="0" applyNumberFormat="1" applyFont="1" applyFill="1" applyBorder="1" applyAlignment="1" applyProtection="1">
      <alignment vertical="center" shrinkToFit="1"/>
      <protection locked="0"/>
    </xf>
    <xf numFmtId="49" fontId="9" fillId="0" borderId="21" xfId="0" applyNumberFormat="1" applyFont="1" applyFill="1" applyBorder="1" applyAlignment="1" applyProtection="1">
      <alignment vertical="center" shrinkToFit="1"/>
      <protection locked="0"/>
    </xf>
    <xf numFmtId="49" fontId="9" fillId="0" borderId="74" xfId="0" applyNumberFormat="1" applyFont="1" applyFill="1" applyBorder="1" applyAlignment="1" applyProtection="1">
      <alignment vertical="center" shrinkToFit="1"/>
      <protection locked="0"/>
    </xf>
    <xf numFmtId="49" fontId="9" fillId="0" borderId="60" xfId="0" applyNumberFormat="1" applyFont="1" applyFill="1" applyBorder="1" applyAlignment="1" applyProtection="1">
      <alignment vertical="center" shrinkToFit="1"/>
      <protection locked="0"/>
    </xf>
    <xf numFmtId="49" fontId="9" fillId="0" borderId="22" xfId="0" applyNumberFormat="1" applyFont="1" applyFill="1" applyBorder="1" applyAlignment="1" applyProtection="1">
      <alignment vertical="center" shrinkToFit="1"/>
      <protection locked="0"/>
    </xf>
    <xf numFmtId="49" fontId="9" fillId="0" borderId="47" xfId="0" applyNumberFormat="1" applyFont="1" applyFill="1" applyBorder="1" applyAlignment="1" applyProtection="1">
      <alignment vertical="center" shrinkToFit="1"/>
      <protection locked="0"/>
    </xf>
    <xf numFmtId="0" fontId="4" fillId="0" borderId="92" xfId="0" applyFont="1" applyBorder="1" applyAlignment="1">
      <alignment horizontal="center" vertical="center" wrapText="1"/>
    </xf>
    <xf numFmtId="179" fontId="4" fillId="0" borderId="66" xfId="0" applyNumberFormat="1" applyFont="1" applyFill="1" applyBorder="1" applyAlignment="1" applyProtection="1">
      <alignment horizontal="center" vertical="center"/>
      <protection locked="0"/>
    </xf>
    <xf numFmtId="179" fontId="4" fillId="0" borderId="64" xfId="0" applyNumberFormat="1" applyFont="1" applyFill="1" applyBorder="1" applyAlignment="1" applyProtection="1">
      <alignment horizontal="center" vertical="center"/>
      <protection locked="0"/>
    </xf>
    <xf numFmtId="49" fontId="4" fillId="0" borderId="64" xfId="0" applyNumberFormat="1" applyFont="1" applyFill="1" applyBorder="1" applyAlignment="1" applyProtection="1">
      <alignment horizontal="center" vertical="center"/>
      <protection locked="0"/>
    </xf>
    <xf numFmtId="49" fontId="4" fillId="0" borderId="67" xfId="0" applyNumberFormat="1" applyFont="1" applyFill="1" applyBorder="1" applyAlignment="1" applyProtection="1">
      <alignment horizontal="center" vertical="center"/>
      <protection locked="0"/>
    </xf>
    <xf numFmtId="0" fontId="4" fillId="0" borderId="97"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3" fontId="4" fillId="0" borderId="54" xfId="0" applyNumberFormat="1" applyFont="1" applyBorder="1" applyAlignment="1">
      <alignment horizontal="center" vertical="center" justifyLastLine="1"/>
    </xf>
    <xf numFmtId="3" fontId="4" fillId="0" borderId="13" xfId="0" applyNumberFormat="1" applyFont="1" applyBorder="1" applyAlignment="1">
      <alignment horizontal="center" vertical="center" justifyLastLine="1"/>
    </xf>
    <xf numFmtId="3" fontId="4" fillId="0" borderId="18" xfId="0" applyNumberFormat="1" applyFont="1" applyBorder="1" applyAlignment="1">
      <alignment horizontal="center" vertical="center" justifyLastLine="1"/>
    </xf>
    <xf numFmtId="3" fontId="4" fillId="0" borderId="21" xfId="0" applyNumberFormat="1" applyFont="1" applyBorder="1" applyAlignment="1">
      <alignment horizontal="center" vertical="center" justifyLastLine="1"/>
    </xf>
    <xf numFmtId="3" fontId="4" fillId="0" borderId="11" xfId="0" applyNumberFormat="1" applyFont="1" applyBorder="1" applyAlignment="1">
      <alignment horizontal="center" vertical="center" justifyLastLine="1"/>
    </xf>
    <xf numFmtId="3" fontId="4" fillId="0" borderId="22" xfId="0" applyNumberFormat="1" applyFont="1" applyBorder="1" applyAlignment="1">
      <alignment horizontal="center" vertical="center" justifyLastLine="1"/>
    </xf>
    <xf numFmtId="3" fontId="4" fillId="0" borderId="12" xfId="0" applyNumberFormat="1" applyFont="1" applyBorder="1" applyAlignment="1">
      <alignment horizontal="center" vertical="center" justifyLastLine="1"/>
    </xf>
    <xf numFmtId="0" fontId="7" fillId="0" borderId="10" xfId="0" applyFont="1" applyFill="1" applyBorder="1" applyAlignment="1">
      <alignment horizontal="center" vertical="center"/>
    </xf>
    <xf numFmtId="0" fontId="7" fillId="0" borderId="9" xfId="0" applyFont="1" applyFill="1" applyBorder="1" applyAlignment="1">
      <alignment horizontal="center" vertical="center"/>
    </xf>
    <xf numFmtId="49" fontId="9" fillId="0" borderId="19" xfId="0" applyNumberFormat="1" applyFont="1" applyFill="1" applyBorder="1" applyAlignment="1" applyProtection="1">
      <alignment vertical="center" shrinkToFit="1"/>
      <protection locked="0"/>
    </xf>
    <xf numFmtId="49" fontId="9" fillId="0" borderId="54" xfId="0" applyNumberFormat="1" applyFont="1" applyFill="1" applyBorder="1" applyAlignment="1" applyProtection="1">
      <alignment vertical="center" shrinkToFit="1"/>
      <protection locked="0"/>
    </xf>
    <xf numFmtId="49" fontId="9" fillId="0" borderId="73" xfId="0" applyNumberFormat="1" applyFont="1" applyFill="1" applyBorder="1" applyAlignment="1" applyProtection="1">
      <alignment vertical="center" shrinkToFit="1"/>
      <protection locked="0"/>
    </xf>
    <xf numFmtId="0" fontId="4" fillId="0" borderId="93" xfId="0" applyFont="1" applyBorder="1" applyAlignment="1">
      <alignment horizontal="center" vertical="center"/>
    </xf>
    <xf numFmtId="0" fontId="4" fillId="0" borderId="54" xfId="0" applyFont="1" applyBorder="1" applyAlignment="1">
      <alignment horizontal="center" vertical="center" justifyLastLine="1"/>
    </xf>
    <xf numFmtId="0" fontId="4" fillId="0" borderId="13" xfId="0" applyFont="1" applyBorder="1" applyAlignment="1">
      <alignment horizontal="center" vertical="center" justifyLastLine="1"/>
    </xf>
    <xf numFmtId="0" fontId="4" fillId="0" borderId="2"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14" xfId="0" applyFont="1" applyBorder="1" applyAlignment="1">
      <alignment horizontal="center" vertical="center" wrapText="1" justifyLastLine="1"/>
    </xf>
    <xf numFmtId="0" fontId="4" fillId="0" borderId="1" xfId="0" applyFont="1" applyBorder="1" applyAlignment="1">
      <alignment horizontal="center" vertical="center" textRotation="255"/>
    </xf>
    <xf numFmtId="0" fontId="4" fillId="0" borderId="85" xfId="0" applyFont="1" applyBorder="1" applyAlignment="1">
      <alignment horizontal="center" vertical="center"/>
    </xf>
    <xf numFmtId="0" fontId="4" fillId="0" borderId="1" xfId="0" applyFont="1" applyFill="1" applyBorder="1" applyAlignment="1" applyProtection="1">
      <alignment horizontal="center" vertical="center"/>
    </xf>
    <xf numFmtId="49" fontId="4" fillId="6" borderId="89" xfId="0" applyNumberFormat="1" applyFont="1" applyFill="1" applyBorder="1" applyAlignment="1" applyProtection="1">
      <alignment horizontal="center" vertical="center"/>
      <protection locked="0"/>
    </xf>
    <xf numFmtId="49" fontId="4" fillId="6" borderId="98" xfId="0" applyNumberFormat="1" applyFont="1" applyFill="1" applyBorder="1" applyAlignment="1" applyProtection="1">
      <alignment horizontal="center" vertical="center"/>
      <protection locked="0"/>
    </xf>
    <xf numFmtId="49" fontId="4" fillId="6" borderId="96" xfId="0" applyNumberFormat="1" applyFont="1" applyFill="1" applyBorder="1" applyAlignment="1" applyProtection="1">
      <alignment horizontal="center" vertical="center"/>
      <protection locked="0"/>
    </xf>
    <xf numFmtId="0" fontId="4" fillId="0" borderId="15"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0" xfId="0" applyFont="1" applyBorder="1" applyAlignment="1">
      <alignment horizontal="center" vertical="center" textRotation="255"/>
    </xf>
    <xf numFmtId="38" fontId="4" fillId="3" borderId="102" xfId="1" applyFont="1" applyFill="1" applyBorder="1" applyAlignment="1" applyProtection="1">
      <alignment horizontal="right" vertical="center"/>
      <protection locked="0"/>
    </xf>
    <xf numFmtId="38" fontId="4" fillId="3" borderId="103" xfId="1" applyFont="1" applyFill="1" applyBorder="1" applyAlignment="1" applyProtection="1">
      <alignment horizontal="right" vertical="center"/>
      <protection locked="0"/>
    </xf>
    <xf numFmtId="0" fontId="4" fillId="0" borderId="102" xfId="0" applyFont="1" applyBorder="1" applyAlignment="1">
      <alignment horizontal="center" vertical="center" justifyLastLine="1"/>
    </xf>
    <xf numFmtId="0" fontId="4" fillId="0" borderId="103" xfId="0" applyFont="1" applyBorder="1" applyAlignment="1">
      <alignment horizontal="center" vertical="center" justifyLastLine="1"/>
    </xf>
    <xf numFmtId="0" fontId="4" fillId="0" borderId="29" xfId="0" applyFont="1" applyBorder="1" applyAlignment="1">
      <alignment horizontal="center" vertical="center" justifyLastLine="1"/>
    </xf>
    <xf numFmtId="0" fontId="4" fillId="0" borderId="104" xfId="0" applyFont="1" applyBorder="1" applyAlignment="1">
      <alignment horizontal="center" vertical="center" wrapText="1" justifyLastLine="1"/>
    </xf>
    <xf numFmtId="0" fontId="4" fillId="0" borderId="7" xfId="0" applyFont="1" applyBorder="1" applyAlignment="1">
      <alignment horizontal="center" vertical="center" wrapText="1" justifyLastLine="1"/>
    </xf>
    <xf numFmtId="0" fontId="4" fillId="0" borderId="105" xfId="0" applyFont="1" applyBorder="1" applyAlignment="1">
      <alignment horizontal="center" vertical="center" wrapText="1" justifyLastLine="1"/>
    </xf>
    <xf numFmtId="0" fontId="4" fillId="0" borderId="18" xfId="0" applyFont="1" applyBorder="1" applyAlignment="1">
      <alignment horizontal="center" vertical="center" justifyLastLine="1"/>
    </xf>
    <xf numFmtId="0" fontId="4" fillId="0" borderId="21" xfId="0" applyFont="1" applyBorder="1" applyAlignment="1">
      <alignment horizontal="center" vertical="center" justifyLastLine="1"/>
    </xf>
    <xf numFmtId="0" fontId="4" fillId="0" borderId="11" xfId="0" applyFont="1" applyBorder="1" applyAlignment="1">
      <alignment horizontal="center" vertical="center" justifyLastLine="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95" xfId="0" applyFont="1" applyBorder="1" applyAlignment="1">
      <alignment horizontal="center" vertical="center" wrapText="1"/>
    </xf>
    <xf numFmtId="0" fontId="4" fillId="0" borderId="15" xfId="0" applyFont="1" applyFill="1" applyBorder="1" applyAlignment="1">
      <alignment horizontal="center" vertical="center" textRotation="255"/>
    </xf>
    <xf numFmtId="0" fontId="4" fillId="0" borderId="89"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45" xfId="0" applyFont="1" applyFill="1" applyBorder="1" applyAlignment="1">
      <alignment horizontal="center" vertical="center" textRotation="255"/>
    </xf>
    <xf numFmtId="0" fontId="4" fillId="0" borderId="96"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49" fontId="4" fillId="6" borderId="41" xfId="0" applyNumberFormat="1" applyFont="1" applyFill="1" applyBorder="1" applyAlignment="1" applyProtection="1">
      <alignment horizontal="center" vertical="center"/>
      <protection locked="0"/>
    </xf>
    <xf numFmtId="49" fontId="4" fillId="6" borderId="53" xfId="0" applyNumberFormat="1" applyFont="1" applyFill="1" applyBorder="1" applyAlignment="1" applyProtection="1">
      <alignment horizontal="center" vertical="center"/>
      <protection locked="0"/>
    </xf>
    <xf numFmtId="49" fontId="4" fillId="6" borderId="59" xfId="0" applyNumberFormat="1" applyFont="1" applyFill="1" applyBorder="1" applyAlignment="1" applyProtection="1">
      <alignment horizontal="center" vertical="center"/>
      <protection locked="0"/>
    </xf>
    <xf numFmtId="0" fontId="5" fillId="4" borderId="0" xfId="0" applyFont="1" applyFill="1" applyAlignment="1">
      <alignment horizontal="distributed" vertical="center"/>
    </xf>
    <xf numFmtId="49" fontId="4" fillId="6" borderId="99" xfId="0" applyNumberFormat="1" applyFont="1" applyFill="1" applyBorder="1" applyAlignment="1" applyProtection="1">
      <alignment horizontal="center" vertical="center"/>
      <protection locked="0"/>
    </xf>
    <xf numFmtId="49" fontId="4" fillId="6" borderId="57" xfId="0" applyNumberFormat="1" applyFont="1" applyFill="1" applyBorder="1" applyAlignment="1" applyProtection="1">
      <alignment horizontal="center" vertical="center"/>
      <protection locked="0"/>
    </xf>
    <xf numFmtId="0" fontId="4" fillId="0" borderId="100" xfId="0" applyFont="1" applyFill="1" applyBorder="1" applyAlignment="1">
      <alignment horizontal="center" vertical="center"/>
    </xf>
    <xf numFmtId="0" fontId="4" fillId="0" borderId="98" xfId="0" applyFont="1" applyFill="1" applyBorder="1" applyAlignment="1">
      <alignment horizontal="center" vertical="center"/>
    </xf>
    <xf numFmtId="180" fontId="4" fillId="6" borderId="65" xfId="0" applyNumberFormat="1" applyFont="1" applyFill="1" applyBorder="1" applyAlignment="1" applyProtection="1">
      <alignment horizontal="center" vertical="center"/>
      <protection locked="0"/>
    </xf>
    <xf numFmtId="180" fontId="4" fillId="6" borderId="86" xfId="0" applyNumberFormat="1" applyFont="1" applyFill="1" applyBorder="1" applyAlignment="1" applyProtection="1">
      <alignment horizontal="center" vertical="center"/>
      <protection locked="0"/>
    </xf>
    <xf numFmtId="179" fontId="4" fillId="6" borderId="101" xfId="0" applyNumberFormat="1" applyFont="1" applyFill="1" applyBorder="1" applyAlignment="1" applyProtection="1">
      <alignment horizontal="center" vertical="center"/>
      <protection locked="0"/>
    </xf>
    <xf numFmtId="179" fontId="4" fillId="6" borderId="65" xfId="0" applyNumberFormat="1" applyFont="1" applyFill="1" applyBorder="1" applyAlignment="1" applyProtection="1">
      <alignment horizontal="center" vertical="center"/>
      <protection locked="0"/>
    </xf>
    <xf numFmtId="49" fontId="4" fillId="0" borderId="98" xfId="0" applyNumberFormat="1" applyFont="1" applyFill="1" applyBorder="1" applyAlignment="1">
      <alignment horizontal="center" vertical="center"/>
    </xf>
    <xf numFmtId="49" fontId="4" fillId="0" borderId="41" xfId="0" applyNumberFormat="1" applyFont="1" applyFill="1" applyBorder="1" applyAlignment="1">
      <alignment horizontal="center" vertical="center"/>
    </xf>
    <xf numFmtId="0" fontId="4" fillId="0" borderId="88" xfId="0" applyFont="1" applyBorder="1" applyAlignment="1">
      <alignment horizontal="center" vertical="center" textRotation="255"/>
    </xf>
    <xf numFmtId="0" fontId="4" fillId="0" borderId="89" xfId="0" applyFont="1" applyBorder="1" applyAlignment="1">
      <alignment horizontal="center" vertical="center" textRotation="255"/>
    </xf>
    <xf numFmtId="0" fontId="4" fillId="0" borderId="52" xfId="0" applyFont="1" applyBorder="1" applyAlignment="1">
      <alignment horizontal="center" vertical="center" textRotation="255"/>
    </xf>
    <xf numFmtId="0" fontId="4" fillId="0" borderId="45" xfId="0" applyFont="1" applyBorder="1" applyAlignment="1">
      <alignment horizontal="center" vertical="center" textRotation="255"/>
    </xf>
    <xf numFmtId="0" fontId="4" fillId="0" borderId="49" xfId="0" applyFont="1" applyBorder="1" applyAlignment="1">
      <alignment horizontal="center" vertical="center" textRotation="255"/>
    </xf>
    <xf numFmtId="0" fontId="4" fillId="0" borderId="42" xfId="0" applyFont="1" applyBorder="1" applyAlignment="1">
      <alignment horizontal="center" vertical="center" textRotation="255"/>
    </xf>
    <xf numFmtId="0" fontId="4" fillId="0" borderId="53"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81" xfId="0" applyFont="1" applyBorder="1" applyAlignment="1">
      <alignment horizontal="center" vertical="center" wrapText="1"/>
    </xf>
    <xf numFmtId="49" fontId="9" fillId="0" borderId="79" xfId="0" applyNumberFormat="1" applyFont="1" applyFill="1" applyBorder="1" applyAlignment="1" applyProtection="1">
      <alignment vertical="center" shrinkToFit="1"/>
      <protection locked="0"/>
    </xf>
    <xf numFmtId="49" fontId="9" fillId="0" borderId="80" xfId="0" applyNumberFormat="1" applyFont="1" applyFill="1" applyBorder="1" applyAlignment="1" applyProtection="1">
      <alignment vertical="center" shrinkToFit="1"/>
      <protection locked="0"/>
    </xf>
    <xf numFmtId="49" fontId="9" fillId="0" borderId="91" xfId="0" applyNumberFormat="1" applyFont="1" applyFill="1" applyBorder="1" applyAlignment="1" applyProtection="1">
      <alignment vertical="center" shrinkToFit="1"/>
      <protection locked="0"/>
    </xf>
    <xf numFmtId="38" fontId="4" fillId="3" borderId="2" xfId="1" applyFont="1" applyFill="1" applyBorder="1" applyAlignment="1" applyProtection="1">
      <alignment horizontal="right" vertical="center"/>
      <protection locked="0"/>
    </xf>
    <xf numFmtId="38" fontId="4" fillId="3" borderId="3" xfId="1" applyFont="1" applyFill="1" applyBorder="1" applyAlignment="1" applyProtection="1">
      <alignment horizontal="right" vertical="center"/>
      <protection locked="0"/>
    </xf>
    <xf numFmtId="0" fontId="4" fillId="0" borderId="60" xfId="0" applyFont="1" applyBorder="1" applyAlignment="1">
      <alignment horizontal="center" vertical="center" textRotation="255"/>
    </xf>
    <xf numFmtId="0" fontId="4" fillId="0" borderId="59"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35" xfId="0" applyFont="1" applyBorder="1" applyAlignment="1">
      <alignment horizontal="center" vertical="center" textRotation="255"/>
    </xf>
    <xf numFmtId="0" fontId="4" fillId="6" borderId="1" xfId="0" applyFont="1" applyFill="1" applyBorder="1" applyAlignment="1" applyProtection="1">
      <alignment horizontal="center" vertical="center"/>
      <protection locked="0"/>
    </xf>
    <xf numFmtId="38" fontId="4" fillId="3" borderId="75" xfId="1" applyFont="1" applyFill="1" applyBorder="1" applyAlignment="1" applyProtection="1">
      <alignment horizontal="right" vertical="center"/>
      <protection locked="0"/>
    </xf>
    <xf numFmtId="38" fontId="4" fillId="3" borderId="76" xfId="1" applyFont="1" applyFill="1" applyBorder="1" applyAlignment="1" applyProtection="1">
      <alignment horizontal="right" vertical="center"/>
      <protection locked="0"/>
    </xf>
    <xf numFmtId="38" fontId="4" fillId="3" borderId="10" xfId="1" applyFont="1" applyFill="1" applyBorder="1" applyAlignment="1" applyProtection="1">
      <alignment horizontal="right" vertical="center"/>
      <protection locked="0"/>
    </xf>
    <xf numFmtId="38" fontId="4" fillId="3" borderId="9" xfId="1" applyFont="1" applyFill="1" applyBorder="1" applyAlignment="1" applyProtection="1">
      <alignment horizontal="right" vertical="center"/>
      <protection locked="0"/>
    </xf>
    <xf numFmtId="0" fontId="4" fillId="0" borderId="75" xfId="0" applyFont="1" applyBorder="1" applyAlignment="1">
      <alignment horizontal="center" vertical="center" wrapText="1"/>
    </xf>
    <xf numFmtId="0" fontId="4" fillId="0" borderId="76" xfId="0" applyFont="1" applyBorder="1" applyAlignment="1">
      <alignment horizontal="center" vertical="center" wrapText="1"/>
    </xf>
    <xf numFmtId="0" fontId="4" fillId="0" borderId="30" xfId="0" applyFont="1" applyBorder="1" applyAlignment="1">
      <alignment horizontal="center" vertical="center" wrapText="1"/>
    </xf>
    <xf numFmtId="0" fontId="6" fillId="0" borderId="22" xfId="0" applyFont="1" applyBorder="1" applyAlignment="1">
      <alignment horizontal="center" vertical="center" justifyLastLine="1"/>
    </xf>
    <xf numFmtId="0" fontId="6" fillId="0" borderId="12" xfId="0" applyFont="1" applyBorder="1" applyAlignment="1">
      <alignment horizontal="center" vertical="center" justifyLastLine="1"/>
    </xf>
    <xf numFmtId="49" fontId="4" fillId="0" borderId="15" xfId="0" applyNumberFormat="1" applyFont="1" applyFill="1" applyBorder="1" applyAlignment="1" applyProtection="1">
      <alignment horizontal="left" vertical="center" shrinkToFit="1"/>
      <protection locked="0"/>
    </xf>
    <xf numFmtId="49" fontId="4" fillId="0" borderId="16" xfId="0" applyNumberFormat="1" applyFont="1" applyFill="1" applyBorder="1" applyAlignment="1" applyProtection="1">
      <alignment horizontal="left" vertical="center" shrinkToFit="1"/>
      <protection locked="0"/>
    </xf>
    <xf numFmtId="49" fontId="4" fillId="0" borderId="17" xfId="0" applyNumberFormat="1" applyFont="1" applyFill="1" applyBorder="1" applyAlignment="1" applyProtection="1">
      <alignment horizontal="left" vertical="center" shrinkToFit="1"/>
      <protection locked="0"/>
    </xf>
    <xf numFmtId="49" fontId="4" fillId="0" borderId="10" xfId="0" applyNumberFormat="1" applyFont="1" applyFill="1" applyBorder="1" applyAlignment="1" applyProtection="1">
      <alignment horizontal="left" vertical="center" shrinkToFit="1"/>
      <protection locked="0"/>
    </xf>
    <xf numFmtId="49" fontId="4" fillId="0" borderId="9" xfId="0" applyNumberFormat="1" applyFont="1" applyFill="1" applyBorder="1" applyAlignment="1" applyProtection="1">
      <alignment horizontal="left" vertical="center" shrinkToFit="1"/>
      <protection locked="0"/>
    </xf>
    <xf numFmtId="49" fontId="4" fillId="0" borderId="31" xfId="0" applyNumberFormat="1" applyFont="1" applyFill="1" applyBorder="1" applyAlignment="1" applyProtection="1">
      <alignment horizontal="left" vertical="center" shrinkToFit="1"/>
      <protection locked="0"/>
    </xf>
    <xf numFmtId="0" fontId="4" fillId="0" borderId="1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vertical="center"/>
    </xf>
    <xf numFmtId="0" fontId="4" fillId="0" borderId="9" xfId="0" applyFont="1" applyBorder="1" applyAlignment="1">
      <alignment vertical="center"/>
    </xf>
    <xf numFmtId="0" fontId="4" fillId="0" borderId="0" xfId="0" applyFont="1" applyAlignment="1">
      <alignment vertical="center" shrinkToFit="1"/>
    </xf>
    <xf numFmtId="0" fontId="31" fillId="0" borderId="13" xfId="0" applyFont="1" applyBorder="1">
      <alignment vertical="center"/>
    </xf>
    <xf numFmtId="0" fontId="31" fillId="0" borderId="18" xfId="0" applyFont="1" applyBorder="1" applyAlignment="1">
      <alignment vertical="center"/>
    </xf>
    <xf numFmtId="0" fontId="31" fillId="0" borderId="21" xfId="0" applyFont="1" applyBorder="1" applyAlignment="1">
      <alignment vertical="center"/>
    </xf>
    <xf numFmtId="3" fontId="4" fillId="0" borderId="60" xfId="2" applyNumberFormat="1" applyFont="1" applyBorder="1" applyAlignment="1">
      <alignment horizontal="center" vertical="center" textRotation="255"/>
    </xf>
    <xf numFmtId="3" fontId="4" fillId="0" borderId="59" xfId="2" applyNumberFormat="1" applyFont="1" applyBorder="1" applyAlignment="1">
      <alignment horizontal="center" vertical="center" textRotation="255"/>
    </xf>
    <xf numFmtId="3" fontId="4" fillId="0" borderId="19" xfId="2" applyNumberFormat="1" applyFont="1" applyBorder="1" applyAlignment="1">
      <alignment horizontal="center" vertical="center" textRotation="255"/>
    </xf>
    <xf numFmtId="3" fontId="4" fillId="0" borderId="35" xfId="2" applyNumberFormat="1" applyFont="1" applyBorder="1" applyAlignment="1">
      <alignment horizontal="center" vertical="center" textRotation="255"/>
    </xf>
    <xf numFmtId="0" fontId="4" fillId="0" borderId="22" xfId="0" applyFont="1" applyBorder="1" applyAlignment="1">
      <alignment horizontal="center" vertical="center" justifyLastLine="1"/>
    </xf>
    <xf numFmtId="0" fontId="4" fillId="0" borderId="12" xfId="0" applyFont="1" applyBorder="1" applyAlignment="1">
      <alignment horizontal="center" vertical="center" justifyLastLine="1"/>
    </xf>
    <xf numFmtId="181" fontId="4" fillId="6" borderId="2" xfId="0" applyNumberFormat="1" applyFont="1" applyFill="1" applyBorder="1" applyAlignment="1" applyProtection="1">
      <alignment horizontal="center" vertical="center"/>
      <protection locked="0"/>
    </xf>
    <xf numFmtId="181" fontId="4" fillId="6" borderId="3" xfId="0" applyNumberFormat="1" applyFont="1" applyFill="1" applyBorder="1" applyAlignment="1" applyProtection="1">
      <alignment horizontal="center" vertical="center"/>
      <protection locked="0"/>
    </xf>
    <xf numFmtId="181" fontId="4" fillId="6" borderId="14" xfId="0" applyNumberFormat="1" applyFont="1" applyFill="1" applyBorder="1" applyAlignment="1" applyProtection="1">
      <alignment horizontal="center" vertical="center"/>
      <protection locked="0"/>
    </xf>
    <xf numFmtId="0" fontId="4" fillId="0" borderId="0" xfId="0" applyFont="1" applyAlignment="1" applyProtection="1">
      <alignment vertical="center" shrinkToFit="1"/>
    </xf>
    <xf numFmtId="177" fontId="4" fillId="0" borderId="16" xfId="0" applyNumberFormat="1" applyFont="1" applyFill="1" applyBorder="1" applyAlignment="1">
      <alignment horizontal="center" vertical="center"/>
    </xf>
    <xf numFmtId="177" fontId="4" fillId="0" borderId="9" xfId="0" applyNumberFormat="1" applyFont="1" applyFill="1" applyBorder="1" applyAlignment="1">
      <alignment horizontal="center" vertical="center"/>
    </xf>
    <xf numFmtId="0" fontId="4" fillId="0" borderId="19" xfId="0" applyFont="1" applyBorder="1" applyAlignment="1">
      <alignment horizontal="center" vertical="center" justifyLastLine="1"/>
    </xf>
    <xf numFmtId="49" fontId="8" fillId="0" borderId="18" xfId="0" applyNumberFormat="1" applyFont="1" applyFill="1" applyBorder="1" applyAlignment="1" applyProtection="1">
      <alignment vertical="center" shrinkToFit="1"/>
      <protection locked="0"/>
    </xf>
    <xf numFmtId="49" fontId="8" fillId="0" borderId="21" xfId="0" applyNumberFormat="1" applyFont="1" applyFill="1" applyBorder="1" applyAlignment="1" applyProtection="1">
      <alignment vertical="center" shrinkToFit="1"/>
      <protection locked="0"/>
    </xf>
    <xf numFmtId="49" fontId="8" fillId="0" borderId="11" xfId="0" applyNumberFormat="1" applyFont="1" applyFill="1" applyBorder="1" applyAlignment="1" applyProtection="1">
      <alignment vertical="center" shrinkToFit="1"/>
      <protection locked="0"/>
    </xf>
    <xf numFmtId="3" fontId="4" fillId="0" borderId="58" xfId="0" applyNumberFormat="1" applyFont="1" applyFill="1" applyBorder="1" applyAlignment="1" applyProtection="1">
      <alignment horizontal="right" vertical="center"/>
      <protection locked="0"/>
    </xf>
    <xf numFmtId="3" fontId="4" fillId="0" borderId="43" xfId="0" applyNumberFormat="1" applyFont="1" applyFill="1" applyBorder="1" applyAlignment="1" applyProtection="1">
      <alignment horizontal="right" vertical="center"/>
      <protection locked="0"/>
    </xf>
    <xf numFmtId="3" fontId="4" fillId="0" borderId="37" xfId="0" applyNumberFormat="1" applyFont="1" applyFill="1" applyBorder="1" applyAlignment="1" applyProtection="1">
      <alignment horizontal="right" vertical="center"/>
      <protection locked="0"/>
    </xf>
    <xf numFmtId="49" fontId="4" fillId="0" borderId="58" xfId="0" applyNumberFormat="1" applyFont="1" applyFill="1" applyBorder="1" applyAlignment="1" applyProtection="1">
      <alignment horizontal="left" vertical="center" shrinkToFit="1"/>
      <protection locked="0"/>
    </xf>
    <xf numFmtId="49" fontId="4" fillId="0" borderId="43" xfId="0" applyNumberFormat="1" applyFont="1" applyFill="1" applyBorder="1" applyAlignment="1" applyProtection="1">
      <alignment horizontal="left" vertical="center" shrinkToFit="1"/>
      <protection locked="0"/>
    </xf>
    <xf numFmtId="49" fontId="4" fillId="0" borderId="37" xfId="0" applyNumberFormat="1" applyFont="1" applyFill="1" applyBorder="1" applyAlignment="1" applyProtection="1">
      <alignment horizontal="left" vertical="center" shrinkToFit="1"/>
      <protection locked="0"/>
    </xf>
    <xf numFmtId="49" fontId="4" fillId="0" borderId="77" xfId="0" applyNumberFormat="1" applyFont="1" applyFill="1" applyBorder="1" applyAlignment="1" applyProtection="1">
      <alignment vertical="center" shrinkToFit="1"/>
      <protection locked="0"/>
    </xf>
    <xf numFmtId="49" fontId="4" fillId="0" borderId="78" xfId="0" applyNumberFormat="1" applyFont="1" applyFill="1" applyBorder="1" applyAlignment="1" applyProtection="1">
      <alignment vertical="center" shrinkToFit="1"/>
      <protection locked="0"/>
    </xf>
    <xf numFmtId="49" fontId="4" fillId="0" borderId="36" xfId="0" applyNumberFormat="1" applyFont="1" applyFill="1" applyBorder="1" applyAlignment="1" applyProtection="1">
      <alignment vertical="center" shrinkToFit="1"/>
      <protection locked="0"/>
    </xf>
    <xf numFmtId="49" fontId="4" fillId="0" borderId="10" xfId="0" applyNumberFormat="1" applyFont="1" applyFill="1" applyBorder="1" applyAlignment="1" applyProtection="1">
      <alignment vertical="center" shrinkToFit="1"/>
      <protection locked="0"/>
    </xf>
    <xf numFmtId="49" fontId="4" fillId="0" borderId="9" xfId="0" applyNumberFormat="1" applyFont="1" applyFill="1" applyBorder="1" applyAlignment="1" applyProtection="1">
      <alignment vertical="center" shrinkToFit="1"/>
      <protection locked="0"/>
    </xf>
    <xf numFmtId="49" fontId="4" fillId="0" borderId="31" xfId="0" applyNumberFormat="1" applyFont="1" applyFill="1" applyBorder="1" applyAlignment="1" applyProtection="1">
      <alignment vertical="center" shrinkToFit="1"/>
      <protection locked="0"/>
    </xf>
    <xf numFmtId="49" fontId="4" fillId="0" borderId="15" xfId="0" applyNumberFormat="1" applyFont="1" applyFill="1" applyBorder="1" applyAlignment="1" applyProtection="1">
      <alignment vertical="center" shrinkToFit="1"/>
      <protection locked="0"/>
    </xf>
    <xf numFmtId="49" fontId="4" fillId="0" borderId="16" xfId="0" applyNumberFormat="1" applyFont="1" applyFill="1" applyBorder="1" applyAlignment="1" applyProtection="1">
      <alignment vertical="center" shrinkToFit="1"/>
      <protection locked="0"/>
    </xf>
    <xf numFmtId="49" fontId="4" fillId="0" borderId="17" xfId="0" applyNumberFormat="1" applyFont="1" applyFill="1" applyBorder="1" applyAlignment="1" applyProtection="1">
      <alignment vertical="center" shrinkToFit="1"/>
      <protection locked="0"/>
    </xf>
    <xf numFmtId="0" fontId="4" fillId="0" borderId="77" xfId="0" applyNumberFormat="1" applyFont="1" applyFill="1" applyBorder="1" applyAlignment="1" applyProtection="1">
      <alignment horizontal="right" vertical="center"/>
      <protection locked="0"/>
    </xf>
    <xf numFmtId="0" fontId="4" fillId="0" borderId="78" xfId="0" applyNumberFormat="1" applyFont="1" applyFill="1" applyBorder="1" applyAlignment="1" applyProtection="1">
      <alignment horizontal="right" vertical="center"/>
      <protection locked="0"/>
    </xf>
    <xf numFmtId="0" fontId="8" fillId="0" borderId="82" xfId="0" applyNumberFormat="1" applyFont="1" applyFill="1" applyBorder="1" applyAlignment="1" applyProtection="1">
      <alignment vertical="center" shrinkToFit="1"/>
      <protection locked="0"/>
    </xf>
    <xf numFmtId="0" fontId="8" fillId="0" borderId="23" xfId="0" applyNumberFormat="1" applyFont="1" applyFill="1" applyBorder="1" applyAlignment="1" applyProtection="1">
      <alignment vertical="center" shrinkToFit="1"/>
      <protection locked="0"/>
    </xf>
    <xf numFmtId="0" fontId="8" fillId="0" borderId="83" xfId="0" applyNumberFormat="1" applyFont="1" applyFill="1" applyBorder="1" applyAlignment="1" applyProtection="1">
      <alignment vertical="center" shrinkToFit="1"/>
      <protection locked="0"/>
    </xf>
    <xf numFmtId="3" fontId="4" fillId="0" borderId="77" xfId="0" applyNumberFormat="1" applyFont="1" applyFill="1" applyBorder="1" applyAlignment="1" applyProtection="1">
      <alignment horizontal="right" vertical="center"/>
      <protection locked="0"/>
    </xf>
    <xf numFmtId="3" fontId="4" fillId="0" borderId="78" xfId="0" applyNumberFormat="1" applyFont="1" applyFill="1" applyBorder="1" applyAlignment="1" applyProtection="1">
      <alignment horizontal="right" vertical="center"/>
      <protection locked="0"/>
    </xf>
    <xf numFmtId="3" fontId="4" fillId="0" borderId="36" xfId="0" applyNumberFormat="1" applyFont="1" applyFill="1" applyBorder="1" applyAlignment="1" applyProtection="1">
      <alignment horizontal="right" vertical="center"/>
      <protection locked="0"/>
    </xf>
    <xf numFmtId="49" fontId="34" fillId="0" borderId="4" xfId="0" applyNumberFormat="1" applyFont="1" applyFill="1" applyBorder="1" applyAlignment="1" applyProtection="1">
      <alignment vertical="center" shrinkToFit="1"/>
      <protection locked="0"/>
    </xf>
    <xf numFmtId="49" fontId="34" fillId="0" borderId="0" xfId="0" applyNumberFormat="1" applyFont="1" applyFill="1" applyBorder="1" applyAlignment="1" applyProtection="1">
      <alignment vertical="center" shrinkToFit="1"/>
      <protection locked="0"/>
    </xf>
    <xf numFmtId="49" fontId="34" fillId="0" borderId="5" xfId="0" applyNumberFormat="1" applyFont="1" applyFill="1" applyBorder="1" applyAlignment="1" applyProtection="1">
      <alignment vertical="center" shrinkToFit="1"/>
      <protection locked="0"/>
    </xf>
    <xf numFmtId="0" fontId="4" fillId="0" borderId="58" xfId="0" applyNumberFormat="1" applyFont="1" applyFill="1" applyBorder="1" applyAlignment="1" applyProtection="1">
      <alignment horizontal="right" vertical="center"/>
      <protection locked="0"/>
    </xf>
    <xf numFmtId="0" fontId="4" fillId="0" borderId="43" xfId="0" applyNumberFormat="1" applyFont="1" applyFill="1" applyBorder="1" applyAlignment="1" applyProtection="1">
      <alignment horizontal="right" vertical="center"/>
      <protection locked="0"/>
    </xf>
    <xf numFmtId="49" fontId="34" fillId="0" borderId="58" xfId="0" applyNumberFormat="1" applyFont="1" applyFill="1" applyBorder="1" applyAlignment="1" applyProtection="1">
      <alignment vertical="center" shrinkToFit="1"/>
      <protection locked="0"/>
    </xf>
    <xf numFmtId="49" fontId="34" fillId="0" borderId="43" xfId="0" applyNumberFormat="1" applyFont="1" applyFill="1" applyBorder="1" applyAlignment="1" applyProtection="1">
      <alignment vertical="center" shrinkToFit="1"/>
      <protection locked="0"/>
    </xf>
    <xf numFmtId="49" fontId="34" fillId="0" borderId="37" xfId="0" applyNumberFormat="1" applyFont="1" applyFill="1" applyBorder="1" applyAlignment="1" applyProtection="1">
      <alignment vertical="center" shrinkToFit="1"/>
      <protection locked="0"/>
    </xf>
    <xf numFmtId="0" fontId="4" fillId="0" borderId="69" xfId="0" applyFont="1" applyBorder="1" applyAlignment="1">
      <alignment horizontal="center" vertical="center" textRotation="255" wrapText="1"/>
    </xf>
    <xf numFmtId="0" fontId="4" fillId="0" borderId="70" xfId="0" applyFont="1" applyBorder="1" applyAlignment="1">
      <alignment horizontal="center" vertical="center" textRotation="255" wrapText="1"/>
    </xf>
    <xf numFmtId="0" fontId="4" fillId="0" borderId="71" xfId="0" applyFont="1" applyBorder="1" applyAlignment="1">
      <alignment horizontal="center" vertical="center" textRotation="255" wrapText="1"/>
    </xf>
    <xf numFmtId="0" fontId="4" fillId="0" borderId="10" xfId="0" applyFont="1" applyBorder="1" applyAlignment="1">
      <alignment horizontal="center" vertical="center" textRotation="255" wrapText="1"/>
    </xf>
    <xf numFmtId="0" fontId="4" fillId="0" borderId="9" xfId="0" applyFont="1" applyBorder="1" applyAlignment="1">
      <alignment horizontal="center" vertical="center" textRotation="255" wrapText="1"/>
    </xf>
    <xf numFmtId="0" fontId="4" fillId="0" borderId="31" xfId="0" applyFont="1" applyBorder="1" applyAlignment="1">
      <alignment horizontal="center" vertical="center" textRotation="255" wrapText="1"/>
    </xf>
    <xf numFmtId="0" fontId="4" fillId="0" borderId="56" xfId="0" applyFont="1" applyBorder="1" applyAlignment="1">
      <alignment horizontal="center" vertical="center"/>
    </xf>
    <xf numFmtId="0" fontId="4" fillId="0" borderId="20" xfId="0" applyFont="1" applyBorder="1" applyAlignment="1">
      <alignment horizontal="center" vertical="center"/>
    </xf>
    <xf numFmtId="0" fontId="4" fillId="0" borderId="28" xfId="0" applyFont="1" applyBorder="1" applyAlignment="1">
      <alignment horizontal="center" vertical="center"/>
    </xf>
    <xf numFmtId="0" fontId="8" fillId="0" borderId="56" xfId="0" applyNumberFormat="1" applyFont="1" applyFill="1" applyBorder="1" applyAlignment="1" applyProtection="1">
      <alignment vertical="center" shrinkToFit="1"/>
      <protection locked="0"/>
    </xf>
    <xf numFmtId="0" fontId="8" fillId="0" borderId="20" xfId="0" applyNumberFormat="1" applyFont="1" applyFill="1" applyBorder="1" applyAlignment="1" applyProtection="1">
      <alignment vertical="center" shrinkToFit="1"/>
      <protection locked="0"/>
    </xf>
    <xf numFmtId="0" fontId="8" fillId="0" borderId="28" xfId="0" applyNumberFormat="1" applyFont="1" applyFill="1" applyBorder="1" applyAlignment="1" applyProtection="1">
      <alignment vertical="center" shrinkToFit="1"/>
      <protection locked="0"/>
    </xf>
    <xf numFmtId="177" fontId="4" fillId="0" borderId="16" xfId="0" quotePrefix="1"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9" xfId="0" applyNumberFormat="1" applyFont="1" applyBorder="1" applyAlignment="1">
      <alignment horizontal="center" vertical="center" wrapText="1"/>
    </xf>
    <xf numFmtId="0" fontId="4" fillId="0" borderId="15" xfId="0" applyFont="1" applyFill="1" applyBorder="1" applyAlignment="1" applyProtection="1">
      <alignment vertical="center" shrinkToFit="1"/>
      <protection locked="0"/>
    </xf>
    <xf numFmtId="0" fontId="4" fillId="0" borderId="16" xfId="0" applyFont="1" applyFill="1" applyBorder="1" applyAlignment="1" applyProtection="1">
      <alignment vertical="center" shrinkToFit="1"/>
      <protection locked="0"/>
    </xf>
    <xf numFmtId="0" fontId="4" fillId="0" borderId="17" xfId="0" applyFont="1" applyFill="1" applyBorder="1" applyAlignment="1" applyProtection="1">
      <alignment vertical="center" shrinkToFit="1"/>
      <protection locked="0"/>
    </xf>
    <xf numFmtId="0" fontId="4" fillId="0" borderId="10" xfId="0" applyFont="1" applyFill="1" applyBorder="1" applyAlignment="1" applyProtection="1">
      <alignment vertical="center" shrinkToFit="1"/>
      <protection locked="0"/>
    </xf>
    <xf numFmtId="0" fontId="4" fillId="0" borderId="9" xfId="0" applyFont="1" applyFill="1" applyBorder="1" applyAlignment="1" applyProtection="1">
      <alignment vertical="center" shrinkToFit="1"/>
      <protection locked="0"/>
    </xf>
    <xf numFmtId="0" fontId="4" fillId="0" borderId="31" xfId="0" applyFont="1" applyFill="1" applyBorder="1" applyAlignment="1" applyProtection="1">
      <alignment vertical="center" shrinkToFit="1"/>
      <protection locked="0"/>
    </xf>
    <xf numFmtId="55" fontId="4" fillId="0" borderId="15" xfId="0" applyNumberFormat="1" applyFont="1" applyFill="1" applyBorder="1" applyAlignment="1" applyProtection="1">
      <alignment vertical="center" shrinkToFit="1"/>
      <protection locked="0"/>
    </xf>
    <xf numFmtId="55" fontId="4" fillId="0" borderId="16" xfId="0" applyNumberFormat="1" applyFont="1" applyFill="1" applyBorder="1" applyAlignment="1" applyProtection="1">
      <alignment vertical="center" shrinkToFit="1"/>
      <protection locked="0"/>
    </xf>
    <xf numFmtId="55" fontId="4" fillId="0" borderId="17" xfId="0" applyNumberFormat="1" applyFont="1" applyFill="1" applyBorder="1" applyAlignment="1" applyProtection="1">
      <alignment vertical="center" shrinkToFit="1"/>
      <protection locked="0"/>
    </xf>
    <xf numFmtId="55" fontId="4" fillId="0" borderId="10" xfId="0" applyNumberFormat="1" applyFont="1" applyFill="1" applyBorder="1" applyAlignment="1" applyProtection="1">
      <alignment vertical="center" shrinkToFit="1"/>
      <protection locked="0"/>
    </xf>
    <xf numFmtId="55" fontId="4" fillId="0" borderId="9" xfId="0" applyNumberFormat="1" applyFont="1" applyFill="1" applyBorder="1" applyAlignment="1" applyProtection="1">
      <alignment vertical="center" shrinkToFit="1"/>
      <protection locked="0"/>
    </xf>
    <xf numFmtId="55" fontId="4" fillId="0" borderId="31" xfId="0" applyNumberFormat="1" applyFont="1" applyFill="1" applyBorder="1" applyAlignment="1" applyProtection="1">
      <alignment vertical="center" shrinkToFit="1"/>
      <protection locked="0"/>
    </xf>
    <xf numFmtId="0" fontId="4" fillId="0" borderId="4" xfId="0" applyFont="1" applyFill="1" applyBorder="1" applyAlignment="1" applyProtection="1">
      <alignment vertical="center" shrinkToFit="1"/>
      <protection locked="0"/>
    </xf>
    <xf numFmtId="0" fontId="4" fillId="0" borderId="0" xfId="0" applyFont="1" applyFill="1" applyBorder="1" applyAlignment="1" applyProtection="1">
      <alignment vertical="center" shrinkToFit="1"/>
      <protection locked="0"/>
    </xf>
    <xf numFmtId="0" fontId="4" fillId="0" borderId="5" xfId="0" applyFont="1" applyFill="1" applyBorder="1" applyAlignment="1" applyProtection="1">
      <alignment vertical="center" shrinkToFit="1"/>
      <protection locked="0"/>
    </xf>
    <xf numFmtId="3" fontId="4" fillId="0" borderId="4" xfId="0" applyNumberFormat="1" applyFont="1" applyFill="1" applyBorder="1" applyAlignment="1" applyProtection="1">
      <alignment horizontal="right" vertical="center"/>
      <protection locked="0"/>
    </xf>
    <xf numFmtId="3" fontId="4" fillId="0" borderId="0" xfId="0" applyNumberFormat="1" applyFont="1" applyFill="1" applyBorder="1" applyAlignment="1" applyProtection="1">
      <alignment horizontal="right" vertical="center"/>
      <protection locked="0"/>
    </xf>
    <xf numFmtId="3" fontId="4" fillId="0" borderId="5" xfId="0" applyNumberFormat="1" applyFont="1" applyFill="1" applyBorder="1" applyAlignment="1" applyProtection="1">
      <alignment horizontal="right" vertical="center"/>
      <protection locked="0"/>
    </xf>
    <xf numFmtId="0" fontId="4" fillId="0" borderId="77" xfId="0" applyFont="1" applyFill="1" applyBorder="1" applyAlignment="1" applyProtection="1">
      <alignment vertical="center" shrinkToFit="1"/>
      <protection locked="0"/>
    </xf>
    <xf numFmtId="0" fontId="4" fillId="0" borderId="78" xfId="0" applyFont="1" applyFill="1" applyBorder="1" applyAlignment="1" applyProtection="1">
      <alignment vertical="center" shrinkToFit="1"/>
      <protection locked="0"/>
    </xf>
    <xf numFmtId="0" fontId="4" fillId="0" borderId="36" xfId="0" applyFont="1" applyFill="1" applyBorder="1" applyAlignment="1" applyProtection="1">
      <alignment vertical="center" shrinkToFit="1"/>
      <protection locked="0"/>
    </xf>
    <xf numFmtId="49" fontId="34" fillId="0" borderId="10" xfId="0" applyNumberFormat="1" applyFont="1" applyFill="1" applyBorder="1" applyAlignment="1" applyProtection="1">
      <alignment vertical="center" shrinkToFit="1"/>
      <protection locked="0"/>
    </xf>
    <xf numFmtId="49" fontId="34" fillId="0" borderId="9" xfId="0" applyNumberFormat="1" applyFont="1" applyFill="1" applyBorder="1" applyAlignment="1" applyProtection="1">
      <alignment vertical="center" shrinkToFit="1"/>
      <protection locked="0"/>
    </xf>
    <xf numFmtId="49" fontId="34" fillId="0" borderId="31" xfId="0" applyNumberFormat="1" applyFont="1" applyFill="1" applyBorder="1" applyAlignment="1" applyProtection="1">
      <alignment vertical="center" shrinkToFit="1"/>
      <protection locked="0"/>
    </xf>
    <xf numFmtId="49" fontId="4" fillId="0" borderId="58" xfId="0" applyNumberFormat="1" applyFont="1" applyFill="1" applyBorder="1" applyAlignment="1" applyProtection="1">
      <alignment vertical="center" shrinkToFit="1"/>
      <protection locked="0"/>
    </xf>
    <xf numFmtId="49" fontId="4" fillId="0" borderId="43" xfId="0" applyNumberFormat="1" applyFont="1" applyFill="1" applyBorder="1" applyAlignment="1" applyProtection="1">
      <alignment vertical="center" shrinkToFit="1"/>
      <protection locked="0"/>
    </xf>
    <xf numFmtId="49" fontId="4" fillId="0" borderId="37" xfId="0" applyNumberFormat="1" applyFont="1" applyFill="1" applyBorder="1" applyAlignment="1" applyProtection="1">
      <alignment vertical="center" shrinkToFit="1"/>
      <protection locked="0"/>
    </xf>
    <xf numFmtId="0" fontId="4" fillId="6" borderId="2" xfId="0" applyFont="1" applyFill="1" applyBorder="1" applyAlignment="1" applyProtection="1">
      <alignment horizontal="center" vertical="center"/>
      <protection locked="0"/>
    </xf>
    <xf numFmtId="0" fontId="4" fillId="6" borderId="14" xfId="0" applyFont="1" applyFill="1" applyBorder="1" applyAlignment="1" applyProtection="1">
      <alignment horizontal="center" vertical="center"/>
      <protection locked="0"/>
    </xf>
    <xf numFmtId="0" fontId="7" fillId="0" borderId="60" xfId="0" applyFont="1" applyFill="1" applyBorder="1" applyAlignment="1">
      <alignment horizontal="center" vertical="center"/>
    </xf>
    <xf numFmtId="0" fontId="7" fillId="0" borderId="22" xfId="0" applyFont="1" applyFill="1" applyBorder="1" applyAlignment="1">
      <alignment horizontal="center" vertical="center"/>
    </xf>
    <xf numFmtId="184" fontId="4" fillId="6" borderId="18" xfId="1" applyNumberFormat="1" applyFont="1" applyFill="1" applyBorder="1" applyAlignment="1" applyProtection="1">
      <alignment horizontal="right" vertical="center"/>
      <protection locked="0"/>
    </xf>
    <xf numFmtId="184" fontId="4" fillId="6" borderId="21" xfId="1" applyNumberFormat="1" applyFont="1" applyFill="1" applyBorder="1" applyAlignment="1" applyProtection="1">
      <alignment horizontal="right" vertical="center"/>
      <protection locked="0"/>
    </xf>
    <xf numFmtId="0" fontId="4" fillId="0" borderId="1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31" xfId="0" applyFont="1" applyFill="1" applyBorder="1" applyAlignment="1">
      <alignment horizontal="center" vertical="center"/>
    </xf>
    <xf numFmtId="0" fontId="7" fillId="0" borderId="60" xfId="0" applyFont="1" applyFill="1" applyBorder="1" applyAlignment="1">
      <alignment horizontal="center" vertical="center" wrapText="1"/>
    </xf>
    <xf numFmtId="49" fontId="9" fillId="6" borderId="18" xfId="0" applyNumberFormat="1" applyFont="1" applyFill="1" applyBorder="1" applyAlignment="1" applyProtection="1">
      <alignment vertical="center" shrinkToFit="1"/>
      <protection locked="0"/>
    </xf>
    <xf numFmtId="49" fontId="9" fillId="6" borderId="21" xfId="0" applyNumberFormat="1" applyFont="1" applyFill="1" applyBorder="1" applyAlignment="1" applyProtection="1">
      <alignment vertical="center" shrinkToFit="1"/>
      <protection locked="0"/>
    </xf>
    <xf numFmtId="49" fontId="9" fillId="6" borderId="11" xfId="0" applyNumberFormat="1" applyFont="1" applyFill="1" applyBorder="1" applyAlignment="1" applyProtection="1">
      <alignment vertical="center" shrinkToFit="1"/>
      <protection locked="0"/>
    </xf>
    <xf numFmtId="180" fontId="4" fillId="0" borderId="64" xfId="0" applyNumberFormat="1" applyFont="1" applyFill="1" applyBorder="1" applyAlignment="1" applyProtection="1">
      <alignment horizontal="center" vertical="center"/>
      <protection locked="0"/>
    </xf>
    <xf numFmtId="180" fontId="4" fillId="0" borderId="67" xfId="0" applyNumberFormat="1" applyFont="1" applyFill="1" applyBorder="1" applyAlignment="1" applyProtection="1">
      <alignment horizontal="center" vertical="center"/>
      <protection locked="0"/>
    </xf>
    <xf numFmtId="0" fontId="7" fillId="0" borderId="56" xfId="0" applyFont="1" applyFill="1" applyBorder="1" applyAlignment="1">
      <alignment horizontal="center" vertical="center"/>
    </xf>
    <xf numFmtId="0" fontId="7" fillId="0" borderId="20" xfId="0" applyFont="1" applyFill="1" applyBorder="1" applyAlignment="1">
      <alignment horizontal="center" vertical="center"/>
    </xf>
    <xf numFmtId="38" fontId="0" fillId="0" borderId="21" xfId="1" applyFont="1" applyBorder="1" applyAlignment="1">
      <alignment horizontal="right" vertical="center"/>
    </xf>
    <xf numFmtId="0" fontId="4" fillId="0" borderId="18"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58" xfId="0" applyFont="1" applyFill="1" applyBorder="1" applyAlignment="1" applyProtection="1">
      <alignment vertical="center" shrinkToFit="1"/>
      <protection locked="0"/>
    </xf>
    <xf numFmtId="0" fontId="4" fillId="0" borderId="43" xfId="0" applyFont="1" applyFill="1" applyBorder="1" applyAlignment="1" applyProtection="1">
      <alignment vertical="center" shrinkToFit="1"/>
      <protection locked="0"/>
    </xf>
    <xf numFmtId="0" fontId="4" fillId="0" borderId="37" xfId="0" applyFont="1" applyFill="1" applyBorder="1" applyAlignment="1" applyProtection="1">
      <alignment vertical="center" shrinkToFit="1"/>
      <protection locked="0"/>
    </xf>
    <xf numFmtId="184" fontId="4" fillId="0" borderId="60" xfId="1" applyNumberFormat="1" applyFont="1" applyFill="1" applyBorder="1" applyAlignment="1" applyProtection="1">
      <alignment horizontal="right" vertical="center"/>
    </xf>
    <xf numFmtId="184" fontId="4" fillId="0" borderId="22" xfId="1" applyNumberFormat="1" applyFont="1" applyFill="1" applyBorder="1" applyAlignment="1" applyProtection="1">
      <alignment horizontal="right" vertical="center"/>
    </xf>
    <xf numFmtId="0" fontId="4" fillId="6" borderId="10" xfId="0" applyFont="1" applyFill="1" applyBorder="1" applyAlignment="1" applyProtection="1">
      <alignment horizontal="center" vertical="center"/>
      <protection locked="0"/>
    </xf>
    <xf numFmtId="0" fontId="4" fillId="6" borderId="9" xfId="0" applyFont="1" applyFill="1" applyBorder="1" applyAlignment="1" applyProtection="1">
      <alignment horizontal="center" vertical="center"/>
      <protection locked="0"/>
    </xf>
    <xf numFmtId="0" fontId="4" fillId="0" borderId="1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1" xfId="0" applyFont="1" applyFill="1" applyBorder="1" applyAlignment="1">
      <alignment horizontal="center" vertical="center" wrapText="1"/>
    </xf>
    <xf numFmtId="49" fontId="9" fillId="6" borderId="22" xfId="0" applyNumberFormat="1" applyFont="1" applyFill="1" applyBorder="1" applyAlignment="1" applyProtection="1">
      <alignment vertical="center" shrinkToFit="1"/>
      <protection locked="0"/>
    </xf>
    <xf numFmtId="49" fontId="9" fillId="6" borderId="59" xfId="0" applyNumberFormat="1" applyFont="1" applyFill="1" applyBorder="1" applyAlignment="1" applyProtection="1">
      <alignment vertical="center" shrinkToFit="1"/>
      <protection locked="0"/>
    </xf>
    <xf numFmtId="49" fontId="9" fillId="6" borderId="12" xfId="0" applyNumberFormat="1" applyFont="1" applyFill="1" applyBorder="1" applyAlignment="1" applyProtection="1">
      <alignment vertical="center" shrinkToFit="1"/>
      <protection locked="0"/>
    </xf>
    <xf numFmtId="49" fontId="4" fillId="0" borderId="34" xfId="0" applyNumberFormat="1" applyFont="1" applyFill="1" applyBorder="1" applyAlignment="1" applyProtection="1">
      <alignment horizontal="center" vertical="center"/>
      <protection locked="0"/>
    </xf>
    <xf numFmtId="49" fontId="4" fillId="0" borderId="61" xfId="0" applyNumberFormat="1" applyFont="1" applyFill="1" applyBorder="1" applyAlignment="1" applyProtection="1">
      <alignment horizontal="center" vertical="center"/>
      <protection locked="0"/>
    </xf>
    <xf numFmtId="49" fontId="4" fillId="0" borderId="62" xfId="0" applyNumberFormat="1" applyFont="1" applyFill="1" applyBorder="1" applyAlignment="1" applyProtection="1">
      <alignment horizontal="center" vertical="center"/>
      <protection locked="0"/>
    </xf>
    <xf numFmtId="0" fontId="4" fillId="0" borderId="63" xfId="0" applyFont="1" applyFill="1" applyBorder="1" applyAlignment="1">
      <alignment horizontal="center" vertical="center"/>
    </xf>
    <xf numFmtId="0" fontId="4" fillId="0" borderId="64" xfId="0" applyFont="1" applyFill="1" applyBorder="1" applyAlignment="1">
      <alignment horizontal="center" vertical="center"/>
    </xf>
    <xf numFmtId="49" fontId="9" fillId="6" borderId="54" xfId="0" applyNumberFormat="1" applyFont="1" applyFill="1" applyBorder="1" applyAlignment="1" applyProtection="1">
      <alignment vertical="center" shrinkToFit="1"/>
      <protection locked="0"/>
    </xf>
    <xf numFmtId="49" fontId="9" fillId="6" borderId="13" xfId="0" applyNumberFormat="1" applyFont="1" applyFill="1" applyBorder="1" applyAlignment="1" applyProtection="1">
      <alignment vertical="center" shrinkToFit="1"/>
      <protection locked="0"/>
    </xf>
    <xf numFmtId="49" fontId="4" fillId="0" borderId="66" xfId="0" applyNumberFormat="1" applyFont="1" applyFill="1" applyBorder="1" applyAlignment="1" applyProtection="1">
      <alignment horizontal="center" vertical="center"/>
      <protection locked="0"/>
    </xf>
    <xf numFmtId="49" fontId="9" fillId="6" borderId="69" xfId="0" applyNumberFormat="1" applyFont="1" applyFill="1" applyBorder="1" applyAlignment="1" applyProtection="1">
      <alignment vertical="center" shrinkToFit="1"/>
      <protection locked="0"/>
    </xf>
    <xf numFmtId="49" fontId="9" fillId="6" borderId="70" xfId="0" applyNumberFormat="1" applyFont="1" applyFill="1" applyBorder="1" applyAlignment="1" applyProtection="1">
      <alignment vertical="center" shrinkToFit="1"/>
      <protection locked="0"/>
    </xf>
    <xf numFmtId="49" fontId="9" fillId="6" borderId="71" xfId="0" applyNumberFormat="1" applyFont="1" applyFill="1" applyBorder="1" applyAlignment="1" applyProtection="1">
      <alignment vertical="center" shrinkToFit="1"/>
      <protection locked="0"/>
    </xf>
    <xf numFmtId="49" fontId="4" fillId="0" borderId="72" xfId="0" applyNumberFormat="1" applyFont="1" applyFill="1" applyBorder="1" applyAlignment="1" applyProtection="1">
      <alignment horizontal="center" vertical="center"/>
      <protection locked="0"/>
    </xf>
    <xf numFmtId="49" fontId="9" fillId="6" borderId="19" xfId="0" applyNumberFormat="1" applyFont="1" applyFill="1" applyBorder="1" applyAlignment="1" applyProtection="1">
      <alignment vertical="center" shrinkToFit="1"/>
      <protection locked="0"/>
    </xf>
    <xf numFmtId="49" fontId="4" fillId="0" borderId="68" xfId="0" applyNumberFormat="1" applyFont="1" applyFill="1" applyBorder="1" applyAlignment="1" applyProtection="1">
      <alignment horizontal="center" vertical="center"/>
      <protection locked="0"/>
    </xf>
    <xf numFmtId="49" fontId="4" fillId="0" borderId="64" xfId="0" applyNumberFormat="1" applyFont="1" applyFill="1" applyBorder="1" applyAlignment="1">
      <alignment horizontal="center" vertical="center"/>
    </xf>
    <xf numFmtId="49" fontId="9" fillId="6" borderId="60" xfId="0" applyNumberFormat="1" applyFont="1" applyFill="1" applyBorder="1" applyAlignment="1" applyProtection="1">
      <alignment vertical="center" shrinkToFit="1"/>
      <protection locked="0"/>
    </xf>
    <xf numFmtId="49" fontId="9" fillId="0" borderId="59" xfId="0" applyNumberFormat="1" applyFont="1" applyFill="1" applyBorder="1" applyAlignment="1" applyProtection="1">
      <alignment vertical="center" shrinkToFit="1"/>
      <protection locked="0"/>
    </xf>
    <xf numFmtId="49" fontId="4" fillId="0" borderId="61" xfId="0" applyNumberFormat="1" applyFont="1" applyFill="1" applyBorder="1" applyAlignment="1">
      <alignment horizontal="center" vertical="center"/>
    </xf>
    <xf numFmtId="0" fontId="4" fillId="0" borderId="82" xfId="0" applyFont="1" applyBorder="1" applyAlignment="1">
      <alignment horizontal="center" vertical="center"/>
    </xf>
    <xf numFmtId="0" fontId="4" fillId="0" borderId="23" xfId="0" applyFont="1" applyBorder="1" applyAlignment="1">
      <alignment horizontal="center" vertical="center"/>
    </xf>
    <xf numFmtId="0" fontId="4" fillId="0" borderId="83" xfId="0" applyFont="1" applyBorder="1" applyAlignment="1">
      <alignment horizontal="center" vertical="center"/>
    </xf>
    <xf numFmtId="0" fontId="4" fillId="6" borderId="3" xfId="0" applyFont="1" applyFill="1" applyBorder="1" applyAlignment="1" applyProtection="1">
      <alignment horizontal="center" vertical="center"/>
      <protection locked="0"/>
    </xf>
    <xf numFmtId="182" fontId="4" fillId="6" borderId="10" xfId="0" applyNumberFormat="1" applyFont="1" applyFill="1" applyBorder="1" applyAlignment="1" applyProtection="1">
      <alignment horizontal="center" vertical="center"/>
      <protection locked="0"/>
    </xf>
    <xf numFmtId="182" fontId="4" fillId="6" borderId="9" xfId="0" applyNumberFormat="1" applyFont="1" applyFill="1" applyBorder="1" applyAlignment="1" applyProtection="1">
      <alignment horizontal="center" vertical="center"/>
      <protection locked="0"/>
    </xf>
    <xf numFmtId="182" fontId="4" fillId="6" borderId="31" xfId="0" applyNumberFormat="1" applyFont="1" applyFill="1" applyBorder="1" applyAlignment="1" applyProtection="1">
      <alignment horizontal="center" vertical="center"/>
      <protection locked="0"/>
    </xf>
    <xf numFmtId="179" fontId="4" fillId="6" borderId="10" xfId="0" applyNumberFormat="1" applyFont="1" applyFill="1" applyBorder="1" applyAlignment="1" applyProtection="1">
      <alignment horizontal="center" vertical="center"/>
      <protection locked="0"/>
    </xf>
    <xf numFmtId="179" fontId="4" fillId="6" borderId="9" xfId="0" applyNumberFormat="1" applyFont="1" applyFill="1" applyBorder="1" applyAlignment="1" applyProtection="1">
      <alignment horizontal="center" vertical="center"/>
      <protection locked="0"/>
    </xf>
    <xf numFmtId="179" fontId="4" fillId="6" borderId="31" xfId="0" applyNumberFormat="1" applyFont="1" applyFill="1" applyBorder="1" applyAlignment="1" applyProtection="1">
      <alignment horizontal="center" vertical="center"/>
      <protection locked="0"/>
    </xf>
    <xf numFmtId="180" fontId="4" fillId="6" borderId="10" xfId="0" applyNumberFormat="1" applyFont="1" applyFill="1" applyBorder="1" applyAlignment="1" applyProtection="1">
      <alignment horizontal="center" vertical="center"/>
      <protection locked="0"/>
    </xf>
    <xf numFmtId="180" fontId="4" fillId="6" borderId="9" xfId="0" applyNumberFormat="1" applyFont="1" applyFill="1" applyBorder="1" applyAlignment="1" applyProtection="1">
      <alignment horizontal="center" vertical="center"/>
      <protection locked="0"/>
    </xf>
    <xf numFmtId="180" fontId="4" fillId="6" borderId="31" xfId="0" applyNumberFormat="1" applyFont="1" applyFill="1" applyBorder="1" applyAlignment="1" applyProtection="1">
      <alignment horizontal="center" vertical="center"/>
      <protection locked="0"/>
    </xf>
    <xf numFmtId="49" fontId="4" fillId="6" borderId="15" xfId="0" applyNumberFormat="1" applyFont="1" applyFill="1" applyBorder="1" applyAlignment="1" applyProtection="1">
      <alignment vertical="top" wrapText="1"/>
      <protection locked="0"/>
    </xf>
    <xf numFmtId="49" fontId="4" fillId="6" borderId="16" xfId="0" applyNumberFormat="1" applyFont="1" applyFill="1" applyBorder="1" applyAlignment="1" applyProtection="1">
      <alignment vertical="top" wrapText="1"/>
      <protection locked="0"/>
    </xf>
    <xf numFmtId="49" fontId="4" fillId="6" borderId="17" xfId="0" applyNumberFormat="1" applyFont="1" applyFill="1" applyBorder="1" applyAlignment="1" applyProtection="1">
      <alignment vertical="top" wrapText="1"/>
      <protection locked="0"/>
    </xf>
    <xf numFmtId="49" fontId="4" fillId="6" borderId="4" xfId="0" applyNumberFormat="1" applyFont="1" applyFill="1" applyBorder="1" applyAlignment="1" applyProtection="1">
      <alignment vertical="top" wrapText="1"/>
      <protection locked="0"/>
    </xf>
    <xf numFmtId="49" fontId="4" fillId="6" borderId="0" xfId="0" applyNumberFormat="1" applyFont="1" applyFill="1" applyBorder="1" applyAlignment="1" applyProtection="1">
      <alignment vertical="top" wrapText="1"/>
      <protection locked="0"/>
    </xf>
    <xf numFmtId="49" fontId="4" fillId="6" borderId="5" xfId="0" applyNumberFormat="1" applyFont="1" applyFill="1" applyBorder="1" applyAlignment="1" applyProtection="1">
      <alignment vertical="top" wrapText="1"/>
      <protection locked="0"/>
    </xf>
    <xf numFmtId="49" fontId="4" fillId="6" borderId="10" xfId="0" applyNumberFormat="1" applyFont="1" applyFill="1" applyBorder="1" applyAlignment="1" applyProtection="1">
      <alignment vertical="top" wrapText="1"/>
      <protection locked="0"/>
    </xf>
    <xf numFmtId="49" fontId="4" fillId="6" borderId="9" xfId="0" applyNumberFormat="1" applyFont="1" applyFill="1" applyBorder="1" applyAlignment="1" applyProtection="1">
      <alignment vertical="top" wrapText="1"/>
      <protection locked="0"/>
    </xf>
    <xf numFmtId="49" fontId="4" fillId="6" borderId="31" xfId="0" applyNumberFormat="1" applyFont="1" applyFill="1" applyBorder="1" applyAlignment="1" applyProtection="1">
      <alignment vertical="top" wrapText="1"/>
      <protection locked="0"/>
    </xf>
    <xf numFmtId="0" fontId="6" fillId="0" borderId="18" xfId="0" applyFont="1" applyBorder="1" applyAlignment="1">
      <alignment horizontal="center" vertical="center"/>
    </xf>
    <xf numFmtId="0" fontId="0" fillId="0" borderId="21" xfId="0" applyBorder="1" applyAlignment="1">
      <alignment horizontal="center" vertical="center"/>
    </xf>
    <xf numFmtId="0" fontId="0" fillId="0" borderId="11" xfId="0" applyBorder="1" applyAlignment="1">
      <alignment horizontal="center" vertical="center"/>
    </xf>
    <xf numFmtId="0" fontId="4" fillId="0" borderId="15" xfId="0" applyFont="1" applyFill="1" applyBorder="1" applyAlignment="1" applyProtection="1">
      <alignment horizontal="center" vertical="center"/>
    </xf>
    <xf numFmtId="3" fontId="4" fillId="0" borderId="38" xfId="0" applyNumberFormat="1" applyFont="1" applyFill="1" applyBorder="1" applyAlignment="1" applyProtection="1">
      <alignment vertical="center" shrinkToFit="1"/>
    </xf>
    <xf numFmtId="0" fontId="4" fillId="0" borderId="54" xfId="0" applyFont="1" applyBorder="1" applyAlignment="1">
      <alignment vertical="center" shrinkToFit="1"/>
    </xf>
    <xf numFmtId="0" fontId="6" fillId="0" borderId="39" xfId="0" applyFont="1" applyBorder="1" applyAlignment="1">
      <alignment horizontal="center" vertical="center" shrinkToFit="1"/>
    </xf>
    <xf numFmtId="0" fontId="10" fillId="0" borderId="41" xfId="0" applyFont="1" applyBorder="1" applyAlignment="1">
      <alignment horizontal="center" vertical="center" shrinkToFit="1"/>
    </xf>
    <xf numFmtId="0" fontId="4" fillId="0" borderId="41" xfId="0" applyFont="1" applyBorder="1" applyAlignment="1">
      <alignment vertical="center"/>
    </xf>
    <xf numFmtId="0" fontId="0" fillId="0" borderId="41" xfId="0" applyBorder="1" applyAlignment="1">
      <alignment vertical="center"/>
    </xf>
    <xf numFmtId="0" fontId="0" fillId="0" borderId="57" xfId="0" applyBorder="1" applyAlignment="1">
      <alignment vertical="center"/>
    </xf>
    <xf numFmtId="49" fontId="4" fillId="6" borderId="19" xfId="0" applyNumberFormat="1" applyFont="1" applyFill="1" applyBorder="1" applyAlignment="1" applyProtection="1">
      <alignment vertical="center" shrinkToFit="1"/>
      <protection locked="0"/>
    </xf>
    <xf numFmtId="49" fontId="4" fillId="6" borderId="54" xfId="0" applyNumberFormat="1" applyFont="1" applyFill="1" applyBorder="1" applyAlignment="1" applyProtection="1">
      <alignment vertical="center" shrinkToFit="1"/>
      <protection locked="0"/>
    </xf>
    <xf numFmtId="49" fontId="4" fillId="6" borderId="13" xfId="0" applyNumberFormat="1" applyFont="1" applyFill="1" applyBorder="1" applyAlignment="1" applyProtection="1">
      <alignment vertical="center" shrinkToFit="1"/>
      <protection locked="0"/>
    </xf>
    <xf numFmtId="49" fontId="0" fillId="2" borderId="1" xfId="0" applyNumberFormat="1" applyFill="1" applyBorder="1" applyAlignment="1">
      <alignment horizontal="center" vertical="center"/>
    </xf>
    <xf numFmtId="0" fontId="6" fillId="6" borderId="52" xfId="3" applyFont="1" applyFill="1" applyBorder="1" applyAlignment="1">
      <alignment horizontal="left" wrapText="1"/>
    </xf>
    <xf numFmtId="0" fontId="6" fillId="6" borderId="0" xfId="3" applyFont="1" applyFill="1" applyBorder="1" applyAlignment="1">
      <alignment horizontal="left"/>
    </xf>
    <xf numFmtId="0" fontId="4" fillId="0" borderId="24" xfId="3" applyFont="1" applyFill="1" applyBorder="1" applyAlignment="1">
      <alignment horizontal="center" vertical="center" textRotation="255"/>
    </xf>
    <xf numFmtId="0" fontId="4" fillId="0" borderId="25" xfId="3" applyFont="1" applyFill="1" applyBorder="1" applyAlignment="1">
      <alignment horizontal="center" vertical="center" textRotation="255"/>
    </xf>
    <xf numFmtId="0" fontId="4" fillId="0" borderId="26" xfId="3" applyFont="1" applyFill="1" applyBorder="1" applyAlignment="1">
      <alignment horizontal="center" vertical="center" textRotation="255"/>
    </xf>
    <xf numFmtId="0" fontId="4" fillId="0" borderId="2" xfId="3" applyFont="1" applyFill="1" applyBorder="1" applyAlignment="1">
      <alignment horizontal="left" vertical="center"/>
    </xf>
    <xf numFmtId="0" fontId="4" fillId="0" borderId="3" xfId="3" applyFont="1" applyFill="1" applyBorder="1" applyAlignment="1">
      <alignment horizontal="left" vertical="center"/>
    </xf>
    <xf numFmtId="0" fontId="4" fillId="0" borderId="128" xfId="3" applyFont="1" applyFill="1" applyBorder="1" applyAlignment="1">
      <alignment horizontal="left" vertical="center"/>
    </xf>
    <xf numFmtId="0" fontId="4" fillId="0" borderId="1" xfId="3" applyFont="1" applyFill="1" applyBorder="1" applyAlignment="1">
      <alignment horizontal="center" vertical="center"/>
    </xf>
    <xf numFmtId="0" fontId="4" fillId="0" borderId="17" xfId="3" applyFont="1" applyFill="1" applyBorder="1" applyAlignment="1">
      <alignment horizontal="center" vertical="center"/>
    </xf>
    <xf numFmtId="0" fontId="4" fillId="0" borderId="31" xfId="3" applyFont="1" applyFill="1" applyBorder="1" applyAlignment="1">
      <alignment horizontal="center" vertical="center"/>
    </xf>
    <xf numFmtId="0" fontId="4" fillId="0" borderId="24" xfId="3" applyFont="1" applyFill="1" applyBorder="1" applyAlignment="1">
      <alignment horizontal="center" vertical="center"/>
    </xf>
    <xf numFmtId="0" fontId="4" fillId="0" borderId="26" xfId="3" applyFont="1" applyFill="1" applyBorder="1" applyAlignment="1">
      <alignment horizontal="center" vertical="center"/>
    </xf>
    <xf numFmtId="0" fontId="6" fillId="0" borderId="2" xfId="3" applyFont="1" applyFill="1" applyBorder="1" applyAlignment="1">
      <alignment horizontal="center"/>
    </xf>
    <xf numFmtId="0" fontId="6" fillId="0" borderId="3" xfId="3" applyFont="1" applyFill="1" applyBorder="1" applyAlignment="1">
      <alignment horizontal="center"/>
    </xf>
    <xf numFmtId="0" fontId="6" fillId="0" borderId="14" xfId="3" applyFont="1" applyFill="1" applyBorder="1" applyAlignment="1">
      <alignment horizontal="center"/>
    </xf>
    <xf numFmtId="0" fontId="4" fillId="0" borderId="130" xfId="3" applyFont="1" applyFill="1" applyBorder="1" applyAlignment="1">
      <alignment horizontal="center" vertical="center"/>
    </xf>
    <xf numFmtId="0" fontId="4" fillId="0" borderId="131" xfId="3" applyFont="1" applyFill="1" applyBorder="1" applyAlignment="1">
      <alignment horizontal="center" vertical="center"/>
    </xf>
    <xf numFmtId="0" fontId="4" fillId="0" borderId="15" xfId="3" applyFont="1" applyFill="1" applyBorder="1" applyAlignment="1">
      <alignment horizontal="left" vertical="center"/>
    </xf>
    <xf numFmtId="0" fontId="4" fillId="0" borderId="16" xfId="3" applyFont="1" applyFill="1" applyBorder="1" applyAlignment="1">
      <alignment horizontal="left" vertical="center"/>
    </xf>
    <xf numFmtId="0" fontId="4" fillId="0" borderId="132" xfId="3" applyFont="1" applyFill="1" applyBorder="1" applyAlignment="1">
      <alignment horizontal="center" vertical="center"/>
    </xf>
    <xf numFmtId="0" fontId="36" fillId="6" borderId="97" xfId="3" applyFont="1" applyFill="1" applyBorder="1" applyAlignment="1">
      <alignment horizontal="center" vertical="center" wrapText="1"/>
    </xf>
    <xf numFmtId="0" fontId="36" fillId="6" borderId="36" xfId="3" applyFont="1" applyFill="1" applyBorder="1" applyAlignment="1">
      <alignment horizontal="center" vertical="center" wrapText="1"/>
    </xf>
    <xf numFmtId="0" fontId="36" fillId="6" borderId="49" xfId="3" applyFont="1" applyFill="1" applyBorder="1" applyAlignment="1">
      <alignment horizontal="center" vertical="center" wrapText="1"/>
    </xf>
    <xf numFmtId="0" fontId="36" fillId="6" borderId="37" xfId="3" applyFont="1" applyFill="1" applyBorder="1" applyAlignment="1">
      <alignment horizontal="center" vertical="center" wrapText="1"/>
    </xf>
    <xf numFmtId="0" fontId="36" fillId="6" borderId="78" xfId="3" applyFont="1" applyFill="1" applyBorder="1" applyAlignment="1">
      <alignment horizontal="left"/>
    </xf>
    <xf numFmtId="0" fontId="36" fillId="6" borderId="0" xfId="3" applyFont="1" applyFill="1" applyBorder="1" applyAlignment="1">
      <alignment horizontal="left"/>
    </xf>
    <xf numFmtId="0" fontId="36" fillId="6" borderId="50" xfId="3" applyFont="1" applyFill="1" applyBorder="1" applyAlignment="1">
      <alignment horizontal="left"/>
    </xf>
    <xf numFmtId="0" fontId="36" fillId="6" borderId="43" xfId="3" applyFont="1" applyFill="1" applyBorder="1" applyAlignment="1">
      <alignment horizontal="center" shrinkToFit="1"/>
    </xf>
    <xf numFmtId="0" fontId="4" fillId="0" borderId="2" xfId="3" applyFont="1" applyFill="1" applyBorder="1" applyAlignment="1">
      <alignment horizontal="left" vertical="center" shrinkToFit="1"/>
    </xf>
    <xf numFmtId="0" fontId="4" fillId="0" borderId="3" xfId="3" applyFont="1" applyFill="1" applyBorder="1" applyAlignment="1">
      <alignment horizontal="left" vertical="center" shrinkToFit="1"/>
    </xf>
    <xf numFmtId="0" fontId="4" fillId="0" borderId="128" xfId="3" applyFont="1" applyFill="1" applyBorder="1" applyAlignment="1">
      <alignment horizontal="left" vertical="center" shrinkToFit="1"/>
    </xf>
    <xf numFmtId="0" fontId="4" fillId="0" borderId="25" xfId="3" applyFont="1" applyFill="1" applyBorder="1" applyAlignment="1">
      <alignment horizontal="center" vertical="center"/>
    </xf>
    <xf numFmtId="0" fontId="4" fillId="0" borderId="24" xfId="3"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0" borderId="26" xfId="3" applyFont="1" applyFill="1" applyBorder="1" applyAlignment="1">
      <alignment horizontal="center" vertical="center" wrapText="1"/>
    </xf>
    <xf numFmtId="0" fontId="4" fillId="0" borderId="2" xfId="3" applyFont="1" applyFill="1" applyBorder="1" applyAlignment="1">
      <alignment horizontal="left" vertical="center" wrapText="1"/>
    </xf>
    <xf numFmtId="0" fontId="4" fillId="0" borderId="3" xfId="3" applyFont="1" applyFill="1" applyBorder="1" applyAlignment="1">
      <alignment horizontal="left" vertical="center" wrapText="1"/>
    </xf>
    <xf numFmtId="0" fontId="4" fillId="0" borderId="128" xfId="3" applyFont="1" applyFill="1" applyBorder="1" applyAlignment="1">
      <alignment horizontal="left" vertical="center" wrapText="1"/>
    </xf>
    <xf numFmtId="0" fontId="4" fillId="0" borderId="18" xfId="3" applyFont="1" applyFill="1" applyBorder="1" applyAlignment="1">
      <alignment horizontal="left" vertical="center"/>
    </xf>
    <xf numFmtId="0" fontId="4" fillId="0" borderId="21" xfId="3" applyFont="1" applyFill="1" applyBorder="1" applyAlignment="1">
      <alignment horizontal="left" vertical="center"/>
    </xf>
    <xf numFmtId="0" fontId="4" fillId="0" borderId="74" xfId="3" applyFont="1" applyFill="1" applyBorder="1" applyAlignment="1">
      <alignment horizontal="left" vertical="center"/>
    </xf>
    <xf numFmtId="0" fontId="4" fillId="0" borderId="14" xfId="3" applyFont="1" applyFill="1" applyBorder="1" applyAlignment="1">
      <alignment horizontal="center" vertical="center"/>
    </xf>
    <xf numFmtId="0" fontId="4" fillId="0" borderId="10" xfId="3" applyFont="1" applyFill="1" applyBorder="1" applyAlignment="1">
      <alignment horizontal="left" vertical="center"/>
    </xf>
    <xf numFmtId="0" fontId="4" fillId="0" borderId="9" xfId="3" applyFont="1" applyFill="1" applyBorder="1" applyAlignment="1">
      <alignment horizontal="left" vertical="center"/>
    </xf>
    <xf numFmtId="0" fontId="4" fillId="0" borderId="126" xfId="3" applyFont="1" applyFill="1" applyBorder="1" applyAlignment="1">
      <alignment horizontal="left" vertical="center"/>
    </xf>
    <xf numFmtId="0" fontId="4" fillId="0" borderId="2" xfId="3" applyFont="1" applyFill="1" applyBorder="1" applyAlignment="1">
      <alignment horizontal="center"/>
    </xf>
    <xf numFmtId="0" fontId="4" fillId="0" borderId="14" xfId="3" applyFont="1" applyFill="1" applyBorder="1" applyAlignment="1">
      <alignment horizontal="center"/>
    </xf>
    <xf numFmtId="0" fontId="17" fillId="0" borderId="2" xfId="3" applyFont="1" applyFill="1" applyBorder="1" applyAlignment="1">
      <alignment horizontal="center" shrinkToFit="1"/>
    </xf>
    <xf numFmtId="0" fontId="17" fillId="0" borderId="3" xfId="3" applyFont="1" applyFill="1" applyBorder="1" applyAlignment="1">
      <alignment horizontal="center" shrinkToFit="1"/>
    </xf>
    <xf numFmtId="0" fontId="17" fillId="0" borderId="14" xfId="3" applyFont="1" applyFill="1" applyBorder="1" applyAlignment="1">
      <alignment horizontal="center" shrinkToFit="1"/>
    </xf>
    <xf numFmtId="0" fontId="4" fillId="6" borderId="115" xfId="3" applyFont="1" applyFill="1" applyBorder="1" applyAlignment="1" applyProtection="1">
      <alignment horizontal="center"/>
      <protection locked="0"/>
    </xf>
    <xf numFmtId="0" fontId="4" fillId="6" borderId="9" xfId="3" applyFont="1" applyFill="1" applyBorder="1" applyAlignment="1" applyProtection="1">
      <alignment horizontal="center" vertical="center"/>
      <protection locked="0"/>
    </xf>
    <xf numFmtId="0" fontId="6" fillId="0" borderId="0" xfId="3" applyFont="1" applyFill="1" applyBorder="1" applyAlignment="1">
      <alignment horizontal="left" vertical="center" wrapText="1"/>
    </xf>
    <xf numFmtId="0" fontId="6" fillId="0" borderId="5" xfId="3" applyFont="1" applyFill="1" applyBorder="1" applyAlignment="1">
      <alignment horizontal="left" vertical="center" wrapText="1"/>
    </xf>
    <xf numFmtId="49" fontId="31" fillId="6" borderId="3" xfId="3" applyNumberFormat="1" applyFont="1" applyFill="1" applyBorder="1" applyAlignment="1" applyProtection="1">
      <alignment horizontal="center" vertical="center"/>
      <protection locked="0"/>
    </xf>
    <xf numFmtId="49" fontId="31" fillId="6" borderId="9" xfId="3" applyNumberFormat="1" applyFont="1" applyFill="1" applyBorder="1" applyAlignment="1" applyProtection="1">
      <alignment horizontal="center" vertical="center"/>
      <protection locked="0"/>
    </xf>
    <xf numFmtId="0" fontId="6" fillId="0" borderId="9" xfId="3" applyFont="1" applyFill="1" applyBorder="1" applyAlignment="1">
      <alignment horizontal="left" vertical="center" wrapText="1"/>
    </xf>
    <xf numFmtId="0" fontId="6" fillId="0" borderId="31" xfId="3" applyFont="1" applyFill="1" applyBorder="1" applyAlignment="1">
      <alignment horizontal="left" vertical="center" wrapText="1"/>
    </xf>
    <xf numFmtId="0" fontId="34" fillId="0" borderId="26" xfId="3" applyFont="1" applyFill="1" applyBorder="1" applyAlignment="1">
      <alignment horizontal="center" vertical="center"/>
    </xf>
    <xf numFmtId="0" fontId="34" fillId="0" borderId="1" xfId="3" applyFont="1" applyFill="1" applyBorder="1" applyAlignment="1">
      <alignment horizontal="center" vertical="center"/>
    </xf>
    <xf numFmtId="0" fontId="34" fillId="0" borderId="2" xfId="3" applyFont="1" applyFill="1" applyBorder="1" applyAlignment="1">
      <alignment horizontal="center" vertical="center"/>
    </xf>
    <xf numFmtId="0" fontId="4" fillId="0" borderId="24" xfId="3" applyFont="1" applyFill="1" applyBorder="1" applyAlignment="1">
      <alignment horizontal="center"/>
    </xf>
    <xf numFmtId="0" fontId="4" fillId="0" borderId="1" xfId="3" applyFont="1" applyFill="1" applyBorder="1" applyAlignment="1">
      <alignment horizontal="center"/>
    </xf>
    <xf numFmtId="0" fontId="6" fillId="0" borderId="1" xfId="3" applyFont="1" applyFill="1" applyBorder="1" applyAlignment="1">
      <alignment horizontal="center" vertical="center"/>
    </xf>
    <xf numFmtId="0" fontId="44" fillId="0" borderId="0" xfId="0" applyFont="1" applyAlignment="1">
      <alignment horizontal="center" vertical="center"/>
    </xf>
    <xf numFmtId="0" fontId="13" fillId="0" borderId="0" xfId="0" applyFont="1" applyFill="1" applyAlignment="1">
      <alignment horizontal="left" vertical="center"/>
    </xf>
    <xf numFmtId="0" fontId="13" fillId="0" borderId="52" xfId="0" applyFont="1" applyFill="1" applyBorder="1" applyAlignment="1">
      <alignment horizontal="center" vertical="center"/>
    </xf>
    <xf numFmtId="0" fontId="9" fillId="0" borderId="0" xfId="0" applyFont="1" applyFill="1" applyAlignment="1">
      <alignment horizontal="center" vertical="center"/>
    </xf>
    <xf numFmtId="0" fontId="9" fillId="0" borderId="4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45" xfId="0" applyFont="1" applyFill="1" applyBorder="1" applyAlignment="1">
      <alignment horizontal="center" vertical="center"/>
    </xf>
    <xf numFmtId="0" fontId="13" fillId="0" borderId="20" xfId="0" applyFont="1" applyFill="1" applyBorder="1" applyAlignment="1">
      <alignment horizontal="center" vertical="center"/>
    </xf>
    <xf numFmtId="0" fontId="13" fillId="0" borderId="34" xfId="0" applyFont="1" applyFill="1" applyBorder="1" applyAlignment="1">
      <alignment horizontal="center" vertical="center"/>
    </xf>
    <xf numFmtId="0" fontId="12" fillId="0" borderId="53" xfId="0" applyNumberFormat="1" applyFont="1" applyFill="1" applyBorder="1" applyAlignment="1" applyProtection="1">
      <alignment vertical="center" shrinkToFit="1"/>
    </xf>
    <xf numFmtId="0" fontId="12" fillId="0" borderId="20" xfId="0" applyNumberFormat="1" applyFont="1" applyFill="1" applyBorder="1" applyAlignment="1" applyProtection="1">
      <alignment vertical="center" shrinkToFit="1"/>
    </xf>
    <xf numFmtId="0" fontId="12" fillId="0" borderId="112" xfId="0" applyNumberFormat="1" applyFont="1" applyFill="1" applyBorder="1" applyAlignment="1" applyProtection="1">
      <alignment vertical="center" shrinkToFit="1"/>
    </xf>
    <xf numFmtId="0" fontId="12" fillId="0" borderId="110" xfId="0" applyNumberFormat="1" applyFont="1" applyFill="1" applyBorder="1" applyAlignment="1">
      <alignment vertical="center" shrinkToFit="1"/>
    </xf>
    <xf numFmtId="0" fontId="15" fillId="0" borderId="70" xfId="0" applyNumberFormat="1" applyFont="1" applyFill="1" applyBorder="1" applyAlignment="1">
      <alignment vertical="center" shrinkToFit="1"/>
    </xf>
    <xf numFmtId="0" fontId="15" fillId="0" borderId="111" xfId="0" applyNumberFormat="1" applyFont="1" applyFill="1" applyBorder="1" applyAlignment="1">
      <alignment vertical="center" shrinkToFit="1"/>
    </xf>
    <xf numFmtId="0" fontId="12" fillId="0" borderId="53" xfId="0" applyNumberFormat="1" applyFont="1" applyFill="1" applyBorder="1" applyAlignment="1">
      <alignment vertical="center" shrinkToFit="1"/>
    </xf>
    <xf numFmtId="0" fontId="12" fillId="0" borderId="22" xfId="0" applyNumberFormat="1" applyFont="1" applyFill="1" applyBorder="1" applyAlignment="1">
      <alignment vertical="center" shrinkToFit="1"/>
    </xf>
    <xf numFmtId="0" fontId="12" fillId="0" borderId="47" xfId="0" applyNumberFormat="1" applyFont="1" applyFill="1" applyBorder="1" applyAlignment="1">
      <alignment vertical="center" shrinkToFit="1"/>
    </xf>
    <xf numFmtId="0" fontId="13" fillId="0" borderId="108" xfId="0" applyFont="1" applyFill="1" applyBorder="1" applyAlignment="1">
      <alignment horizontal="center" vertical="center"/>
    </xf>
    <xf numFmtId="0" fontId="13" fillId="0" borderId="70" xfId="0" applyFont="1" applyFill="1" applyBorder="1" applyAlignment="1">
      <alignment horizontal="center" vertical="center"/>
    </xf>
    <xf numFmtId="0" fontId="13" fillId="0" borderId="46" xfId="0" applyFont="1" applyFill="1" applyBorder="1" applyAlignment="1">
      <alignment horizontal="center" vertical="center"/>
    </xf>
    <xf numFmtId="0" fontId="13" fillId="0" borderId="109" xfId="0" applyFont="1" applyFill="1" applyBorder="1" applyAlignment="1">
      <alignment horizontal="center" vertical="center"/>
    </xf>
    <xf numFmtId="0" fontId="12" fillId="0" borderId="70" xfId="0" applyNumberFormat="1" applyFont="1" applyFill="1" applyBorder="1" applyAlignment="1">
      <alignment vertical="center" shrinkToFit="1"/>
    </xf>
    <xf numFmtId="0" fontId="12" fillId="0" borderId="111" xfId="0" applyNumberFormat="1" applyFont="1" applyFill="1" applyBorder="1" applyAlignment="1">
      <alignment vertical="center" shrinkToFit="1"/>
    </xf>
    <xf numFmtId="0" fontId="12" fillId="0" borderId="72" xfId="0" applyNumberFormat="1" applyFont="1" applyFill="1" applyBorder="1" applyAlignment="1">
      <alignment vertical="center" shrinkToFit="1"/>
    </xf>
    <xf numFmtId="0" fontId="12" fillId="0" borderId="20" xfId="0" applyNumberFormat="1" applyFont="1" applyFill="1" applyBorder="1" applyAlignment="1">
      <alignment vertical="center" shrinkToFit="1"/>
    </xf>
    <xf numFmtId="0" fontId="12" fillId="0" borderId="112" xfId="0" applyNumberFormat="1" applyFont="1" applyFill="1" applyBorder="1" applyAlignment="1">
      <alignment vertical="center" shrinkToFit="1"/>
    </xf>
    <xf numFmtId="0" fontId="13" fillId="0" borderId="0" xfId="0" applyFont="1" applyFill="1" applyAlignment="1">
      <alignment vertical="center"/>
    </xf>
    <xf numFmtId="0" fontId="0" fillId="0" borderId="0" xfId="0" applyFill="1" applyAlignment="1">
      <alignment vertical="center"/>
    </xf>
    <xf numFmtId="0" fontId="13" fillId="0" borderId="0" xfId="0" applyFont="1" applyFill="1" applyAlignment="1" applyProtection="1">
      <alignment horizontal="left" vertical="center"/>
    </xf>
    <xf numFmtId="0" fontId="9" fillId="0" borderId="0" xfId="0" applyFont="1" applyFill="1" applyAlignment="1" applyProtection="1">
      <alignment horizontal="left" vertical="center"/>
    </xf>
    <xf numFmtId="0" fontId="15" fillId="0" borderId="0" xfId="0"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4" fillId="0" borderId="53" xfId="0" applyFont="1" applyFill="1" applyBorder="1" applyAlignment="1">
      <alignment horizontal="center" vertical="center"/>
    </xf>
    <xf numFmtId="0" fontId="0" fillId="0" borderId="22" xfId="0" applyFill="1" applyBorder="1" applyAlignment="1">
      <alignment horizontal="center" vertical="center"/>
    </xf>
    <xf numFmtId="0" fontId="0" fillId="0" borderId="59" xfId="0" applyFill="1" applyBorder="1" applyAlignment="1">
      <alignment horizontal="center" vertical="center"/>
    </xf>
    <xf numFmtId="0" fontId="17" fillId="0" borderId="53" xfId="0" applyNumberFormat="1" applyFont="1" applyFill="1" applyBorder="1" applyAlignment="1">
      <alignment horizontal="center" vertical="center"/>
    </xf>
    <xf numFmtId="0" fontId="17" fillId="0" borderId="22" xfId="0" applyNumberFormat="1" applyFont="1" applyFill="1" applyBorder="1" applyAlignment="1">
      <alignment horizontal="center" vertical="center"/>
    </xf>
    <xf numFmtId="0" fontId="17" fillId="0" borderId="59" xfId="0" applyNumberFormat="1" applyFont="1" applyFill="1" applyBorder="1" applyAlignment="1">
      <alignment horizontal="center" vertical="center"/>
    </xf>
    <xf numFmtId="0" fontId="19" fillId="0" borderId="0" xfId="0" applyFont="1" applyFill="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vertical="center"/>
    </xf>
    <xf numFmtId="0" fontId="15" fillId="0" borderId="0" xfId="0" applyFont="1" applyFill="1" applyAlignment="1">
      <alignment vertical="center"/>
    </xf>
    <xf numFmtId="0" fontId="13" fillId="0" borderId="49" xfId="0" applyFont="1" applyFill="1" applyBorder="1" applyAlignment="1">
      <alignment horizontal="center" vertical="center"/>
    </xf>
    <xf numFmtId="0" fontId="13" fillId="0" borderId="43" xfId="0" applyFont="1" applyFill="1" applyBorder="1" applyAlignment="1">
      <alignment horizontal="center" vertical="center"/>
    </xf>
    <xf numFmtId="0" fontId="13" fillId="0" borderId="42" xfId="0" applyFont="1" applyFill="1" applyBorder="1" applyAlignment="1">
      <alignment horizontal="center" vertical="center"/>
    </xf>
    <xf numFmtId="0" fontId="13" fillId="0" borderId="53" xfId="0" applyFont="1" applyFill="1" applyBorder="1" applyAlignment="1">
      <alignment horizontal="center" vertical="center"/>
    </xf>
    <xf numFmtId="0" fontId="13" fillId="0" borderId="22" xfId="0" applyFont="1" applyFill="1" applyBorder="1" applyAlignment="1">
      <alignment horizontal="center" vertical="center"/>
    </xf>
    <xf numFmtId="0" fontId="13" fillId="0" borderId="59" xfId="0" applyFont="1" applyFill="1" applyBorder="1" applyAlignment="1">
      <alignment horizontal="center" vertical="center"/>
    </xf>
    <xf numFmtId="0" fontId="12" fillId="0" borderId="22" xfId="0" applyFont="1" applyFill="1" applyBorder="1" applyAlignment="1">
      <alignment vertical="center" shrinkToFit="1"/>
    </xf>
    <xf numFmtId="0" fontId="12" fillId="0" borderId="70" xfId="0" applyFont="1" applyFill="1" applyBorder="1" applyAlignment="1">
      <alignment vertical="center" shrinkToFit="1"/>
    </xf>
    <xf numFmtId="0" fontId="15" fillId="0" borderId="70" xfId="0" applyFont="1" applyFill="1" applyBorder="1" applyAlignment="1">
      <alignment vertical="center"/>
    </xf>
    <xf numFmtId="0" fontId="15" fillId="0" borderId="43" xfId="0" applyFont="1" applyFill="1" applyBorder="1" applyAlignment="1">
      <alignment vertical="center"/>
    </xf>
    <xf numFmtId="0" fontId="14" fillId="0" borderId="70" xfId="0" applyFont="1" applyFill="1" applyBorder="1" applyAlignment="1">
      <alignment vertical="center" shrinkToFit="1"/>
    </xf>
    <xf numFmtId="0" fontId="14" fillId="0" borderId="43" xfId="0" applyFont="1" applyFill="1" applyBorder="1" applyAlignment="1">
      <alignment vertical="center" shrinkToFit="1"/>
    </xf>
    <xf numFmtId="0" fontId="9" fillId="0" borderId="70" xfId="0" applyFont="1" applyFill="1" applyBorder="1" applyAlignment="1">
      <alignment horizontal="center"/>
    </xf>
    <xf numFmtId="0" fontId="9" fillId="0" borderId="111" xfId="0" applyFont="1" applyFill="1" applyBorder="1" applyAlignment="1">
      <alignment horizontal="center"/>
    </xf>
    <xf numFmtId="0" fontId="9" fillId="0" borderId="43" xfId="0" applyFont="1" applyFill="1" applyBorder="1" applyAlignment="1">
      <alignment horizontal="center" vertical="center" shrinkToFit="1"/>
    </xf>
    <xf numFmtId="0" fontId="9" fillId="0" borderId="48" xfId="0" applyFont="1" applyFill="1" applyBorder="1" applyAlignment="1">
      <alignment horizontal="center" vertical="center" shrinkToFit="1"/>
    </xf>
    <xf numFmtId="0" fontId="13" fillId="0" borderId="94" xfId="0" applyFont="1" applyFill="1" applyBorder="1" applyAlignment="1">
      <alignment horizontal="center" vertical="center"/>
    </xf>
    <xf numFmtId="0" fontId="13" fillId="0" borderId="51" xfId="0" applyFont="1" applyFill="1" applyBorder="1" applyAlignment="1">
      <alignment horizontal="center" vertical="center"/>
    </xf>
    <xf numFmtId="0" fontId="13" fillId="0" borderId="0" xfId="0" applyFont="1" applyFill="1" applyAlignment="1">
      <alignment horizontal="left" vertical="distributed" wrapText="1"/>
    </xf>
    <xf numFmtId="0" fontId="12" fillId="0" borderId="70" xfId="0" applyFont="1" applyFill="1" applyBorder="1" applyAlignment="1">
      <alignment vertical="center"/>
    </xf>
    <xf numFmtId="0" fontId="12" fillId="0" borderId="43" xfId="0" applyFont="1" applyFill="1" applyBorder="1" applyAlignment="1">
      <alignment vertical="center"/>
    </xf>
    <xf numFmtId="0" fontId="14" fillId="0" borderId="43" xfId="0" applyFont="1" applyFill="1" applyBorder="1" applyAlignment="1">
      <alignment vertical="center"/>
    </xf>
    <xf numFmtId="0" fontId="13" fillId="0" borderId="70" xfId="0" applyFont="1" applyFill="1" applyBorder="1" applyAlignment="1">
      <alignment horizontal="center"/>
    </xf>
    <xf numFmtId="0" fontId="13" fillId="0" borderId="111" xfId="0" applyFont="1" applyFill="1" applyBorder="1" applyAlignment="1">
      <alignment horizontal="center"/>
    </xf>
    <xf numFmtId="0" fontId="13" fillId="0" borderId="43" xfId="0" applyFont="1" applyFill="1" applyBorder="1" applyAlignment="1">
      <alignment horizontal="center" vertical="center" shrinkToFit="1"/>
    </xf>
    <xf numFmtId="0" fontId="13" fillId="0" borderId="48" xfId="0" applyFont="1" applyFill="1" applyBorder="1" applyAlignment="1">
      <alignment horizontal="center" vertical="center" shrinkToFit="1"/>
    </xf>
    <xf numFmtId="0" fontId="22" fillId="0" borderId="0" xfId="0" applyFont="1" applyFill="1" applyAlignment="1">
      <alignment vertical="center"/>
    </xf>
    <xf numFmtId="0" fontId="12" fillId="0" borderId="0" xfId="0" applyFont="1" applyFill="1" applyAlignment="1" applyProtection="1">
      <alignment vertical="center"/>
      <protection locked="0"/>
    </xf>
    <xf numFmtId="0" fontId="13" fillId="0" borderId="90" xfId="0" applyFont="1" applyFill="1" applyBorder="1" applyAlignment="1">
      <alignment horizontal="center" vertical="center"/>
    </xf>
    <xf numFmtId="0" fontId="13" fillId="0" borderId="80" xfId="0" applyFont="1" applyFill="1" applyBorder="1" applyAlignment="1">
      <alignment horizontal="center" vertical="center"/>
    </xf>
    <xf numFmtId="0" fontId="13" fillId="0" borderId="107" xfId="0" applyFont="1" applyFill="1" applyBorder="1" applyAlignment="1">
      <alignment horizontal="center" vertical="center"/>
    </xf>
    <xf numFmtId="0" fontId="13" fillId="0" borderId="114" xfId="0" applyFont="1" applyFill="1" applyBorder="1" applyAlignment="1">
      <alignment horizontal="center" vertical="center"/>
    </xf>
    <xf numFmtId="0" fontId="13" fillId="0" borderId="115" xfId="0" applyFont="1" applyFill="1" applyBorder="1" applyAlignment="1">
      <alignment horizontal="center" vertical="center"/>
    </xf>
    <xf numFmtId="0" fontId="13" fillId="0" borderId="116" xfId="0" applyFont="1" applyFill="1" applyBorder="1" applyAlignment="1">
      <alignment horizontal="center" vertical="center"/>
    </xf>
    <xf numFmtId="0" fontId="13" fillId="0" borderId="43" xfId="0" applyFont="1" applyFill="1" applyBorder="1" applyAlignment="1">
      <alignment vertical="center"/>
    </xf>
    <xf numFmtId="0" fontId="9" fillId="0" borderId="43" xfId="0" applyFont="1" applyFill="1" applyBorder="1" applyAlignment="1">
      <alignment vertical="center"/>
    </xf>
    <xf numFmtId="0" fontId="9" fillId="0" borderId="53"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59" xfId="0" applyFont="1" applyFill="1" applyBorder="1" applyAlignment="1">
      <alignment horizontal="center" vertical="center"/>
    </xf>
    <xf numFmtId="0" fontId="23" fillId="0" borderId="53"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xf>
    <xf numFmtId="0" fontId="23" fillId="0" borderId="59" xfId="0" applyNumberFormat="1" applyFont="1" applyFill="1" applyBorder="1" applyAlignment="1">
      <alignment horizontal="center" vertical="center"/>
    </xf>
    <xf numFmtId="0" fontId="0" fillId="0" borderId="0" xfId="0" applyFont="1" applyFill="1" applyAlignment="1">
      <alignment vertical="center"/>
    </xf>
    <xf numFmtId="0" fontId="13" fillId="0" borderId="108" xfId="0" applyFont="1" applyFill="1" applyBorder="1" applyAlignment="1">
      <alignment horizontal="center" vertical="center" wrapText="1" shrinkToFit="1"/>
    </xf>
    <xf numFmtId="0" fontId="13" fillId="0" borderId="70" xfId="0" applyFont="1" applyFill="1" applyBorder="1" applyAlignment="1">
      <alignment horizontal="center" vertical="center" shrinkToFit="1"/>
    </xf>
    <xf numFmtId="0" fontId="13" fillId="0" borderId="46" xfId="0" applyFont="1" applyFill="1" applyBorder="1" applyAlignment="1">
      <alignment horizontal="center" vertical="center" shrinkToFit="1"/>
    </xf>
    <xf numFmtId="0" fontId="13" fillId="0" borderId="49" xfId="0" applyFont="1" applyFill="1" applyBorder="1" applyAlignment="1">
      <alignment horizontal="center" vertical="center" shrinkToFit="1"/>
    </xf>
    <xf numFmtId="0" fontId="13" fillId="0" borderId="42" xfId="0" applyFont="1" applyFill="1" applyBorder="1" applyAlignment="1">
      <alignment horizontal="center" vertical="center" shrinkToFit="1"/>
    </xf>
    <xf numFmtId="0" fontId="18" fillId="0" borderId="0" xfId="0" applyFont="1" applyFill="1" applyAlignment="1">
      <alignment horizontal="center" vertical="center"/>
    </xf>
    <xf numFmtId="0" fontId="17" fillId="0" borderId="0" xfId="0" applyFont="1" applyFill="1" applyAlignment="1">
      <alignment horizontal="center" vertical="center"/>
    </xf>
    <xf numFmtId="0" fontId="0" fillId="0" borderId="22" xfId="0" applyFont="1" applyFill="1" applyBorder="1" applyAlignment="1">
      <alignment horizontal="center" vertical="center"/>
    </xf>
    <xf numFmtId="0" fontId="0" fillId="0" borderId="59" xfId="0" applyFont="1" applyFill="1" applyBorder="1" applyAlignment="1">
      <alignment horizontal="center" vertical="center"/>
    </xf>
    <xf numFmtId="0" fontId="12" fillId="0" borderId="47" xfId="0" applyFont="1" applyFill="1" applyBorder="1" applyAlignment="1">
      <alignment vertical="center" shrinkToFit="1"/>
    </xf>
    <xf numFmtId="0" fontId="28" fillId="0" borderId="15" xfId="0" applyFont="1" applyFill="1" applyBorder="1" applyAlignment="1">
      <alignment vertical="top" wrapText="1"/>
    </xf>
    <xf numFmtId="0" fontId="0" fillId="0" borderId="16" xfId="0" applyFont="1" applyFill="1" applyBorder="1" applyAlignment="1">
      <alignment vertical="top"/>
    </xf>
    <xf numFmtId="0" fontId="0" fillId="0" borderId="17" xfId="0" applyFont="1" applyFill="1" applyBorder="1" applyAlignment="1">
      <alignment vertical="top"/>
    </xf>
    <xf numFmtId="0" fontId="0" fillId="0" borderId="4" xfId="0" applyFont="1" applyFill="1" applyBorder="1" applyAlignment="1">
      <alignment vertical="top"/>
    </xf>
    <xf numFmtId="0" fontId="0" fillId="0" borderId="0" xfId="0" applyFont="1" applyFill="1" applyBorder="1" applyAlignment="1">
      <alignment vertical="top"/>
    </xf>
    <xf numFmtId="0" fontId="0" fillId="0" borderId="5" xfId="0" applyFont="1" applyFill="1" applyBorder="1" applyAlignment="1">
      <alignment vertical="top"/>
    </xf>
    <xf numFmtId="0" fontId="0" fillId="0" borderId="10" xfId="0" applyFont="1" applyFill="1" applyBorder="1" applyAlignment="1">
      <alignment vertical="top"/>
    </xf>
    <xf numFmtId="0" fontId="0" fillId="0" borderId="9" xfId="0" applyFont="1" applyFill="1" applyBorder="1" applyAlignment="1">
      <alignment vertical="top"/>
    </xf>
    <xf numFmtId="0" fontId="0" fillId="0" borderId="31" xfId="0" applyFont="1" applyFill="1" applyBorder="1" applyAlignment="1">
      <alignment vertical="top"/>
    </xf>
    <xf numFmtId="0" fontId="21" fillId="0" borderId="0" xfId="0" applyFont="1" applyFill="1" applyAlignment="1">
      <alignment vertical="top" wrapText="1"/>
    </xf>
    <xf numFmtId="0" fontId="10" fillId="0" borderId="0" xfId="0" applyFont="1" applyFill="1" applyAlignment="1">
      <alignment vertical="top" wrapText="1"/>
    </xf>
    <xf numFmtId="0" fontId="13" fillId="0" borderId="0" xfId="0" applyFont="1" applyFill="1" applyAlignment="1" applyProtection="1">
      <alignment vertical="center"/>
    </xf>
    <xf numFmtId="0" fontId="0" fillId="0" borderId="0" xfId="0" applyFont="1" applyFill="1" applyAlignment="1" applyProtection="1">
      <alignment vertical="center"/>
    </xf>
    <xf numFmtId="0" fontId="12" fillId="0" borderId="0" xfId="0" applyFont="1" applyFill="1" applyAlignment="1">
      <alignment horizontal="center" vertical="center"/>
    </xf>
    <xf numFmtId="0" fontId="15" fillId="0" borderId="0" xfId="0" applyFont="1" applyFill="1" applyAlignment="1">
      <alignment horizontal="center" vertical="center"/>
    </xf>
    <xf numFmtId="0" fontId="13" fillId="0" borderId="0" xfId="0" applyFont="1" applyFill="1" applyAlignment="1">
      <alignment horizontal="left" vertical="top" wrapText="1"/>
    </xf>
    <xf numFmtId="0" fontId="12" fillId="0" borderId="90" xfId="0" applyFont="1" applyFill="1" applyBorder="1" applyAlignment="1">
      <alignment vertical="center" wrapText="1"/>
    </xf>
    <xf numFmtId="0" fontId="12" fillId="0" borderId="80" xfId="0" applyFont="1" applyFill="1" applyBorder="1" applyAlignment="1">
      <alignment vertical="center" wrapText="1"/>
    </xf>
    <xf numFmtId="0" fontId="12" fillId="0" borderId="91" xfId="0" applyFont="1" applyFill="1" applyBorder="1" applyAlignment="1">
      <alignment vertical="center" wrapText="1"/>
    </xf>
    <xf numFmtId="0" fontId="13" fillId="0" borderId="6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113" xfId="0" applyFont="1" applyFill="1" applyBorder="1" applyAlignment="1">
      <alignment horizontal="center" vertical="center"/>
    </xf>
    <xf numFmtId="0" fontId="12" fillId="0" borderId="94" xfId="0" applyFont="1" applyFill="1" applyBorder="1" applyAlignment="1">
      <alignment vertical="center" wrapText="1"/>
    </xf>
    <xf numFmtId="0" fontId="12" fillId="0" borderId="0" xfId="0" applyFont="1" applyFill="1" applyBorder="1" applyAlignment="1">
      <alignment vertical="center" wrapText="1"/>
    </xf>
    <xf numFmtId="0" fontId="12" fillId="0" borderId="45" xfId="0" applyFont="1" applyFill="1" applyBorder="1" applyAlignment="1">
      <alignment vertical="center" wrapText="1"/>
    </xf>
    <xf numFmtId="0" fontId="12" fillId="0" borderId="53" xfId="0" applyFont="1" applyFill="1" applyBorder="1" applyAlignment="1">
      <alignment vertical="center" wrapText="1"/>
    </xf>
    <xf numFmtId="0" fontId="12" fillId="0" borderId="22" xfId="0" applyFont="1" applyFill="1" applyBorder="1" applyAlignment="1">
      <alignment vertical="center" wrapText="1"/>
    </xf>
    <xf numFmtId="0" fontId="12" fillId="0" borderId="47" xfId="0" applyFont="1" applyFill="1" applyBorder="1" applyAlignment="1">
      <alignment vertical="center" wrapText="1"/>
    </xf>
    <xf numFmtId="0" fontId="13" fillId="0" borderId="22" xfId="0" applyFont="1" applyFill="1" applyBorder="1" applyAlignment="1">
      <alignment horizontal="center" vertical="center" shrinkToFit="1"/>
    </xf>
    <xf numFmtId="0" fontId="13" fillId="0" borderId="59" xfId="0" applyFont="1" applyFill="1" applyBorder="1" applyAlignment="1">
      <alignment horizontal="center" vertical="center" shrinkToFit="1"/>
    </xf>
    <xf numFmtId="0" fontId="12" fillId="0" borderId="53" xfId="0" applyFont="1" applyFill="1" applyBorder="1" applyAlignment="1">
      <alignment horizontal="center" vertical="center"/>
    </xf>
    <xf numFmtId="0" fontId="12" fillId="0" borderId="59" xfId="0" applyFont="1" applyFill="1" applyBorder="1" applyAlignment="1">
      <alignment horizontal="center" vertical="center"/>
    </xf>
    <xf numFmtId="0" fontId="13" fillId="0" borderId="53" xfId="0" applyFont="1" applyFill="1" applyBorder="1" applyAlignment="1">
      <alignment horizontal="center" vertical="center" shrinkToFit="1"/>
    </xf>
    <xf numFmtId="0" fontId="13" fillId="0" borderId="70" xfId="0" applyFont="1" applyFill="1" applyBorder="1" applyAlignment="1">
      <alignment horizontal="center" vertical="center" textRotation="255" wrapText="1"/>
    </xf>
    <xf numFmtId="0" fontId="13" fillId="0" borderId="4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13" fillId="0" borderId="45" xfId="0" applyFont="1" applyFill="1" applyBorder="1" applyAlignment="1">
      <alignment horizontal="center" vertical="center" textRotation="255" wrapText="1"/>
    </xf>
    <xf numFmtId="0" fontId="13" fillId="0" borderId="43" xfId="0" applyFont="1" applyFill="1" applyBorder="1" applyAlignment="1">
      <alignment horizontal="center" vertical="center" textRotation="255" wrapText="1"/>
    </xf>
    <xf numFmtId="0" fontId="13" fillId="0" borderId="42" xfId="0" applyFont="1" applyFill="1" applyBorder="1" applyAlignment="1">
      <alignment horizontal="center" vertical="center" textRotation="255" wrapText="1"/>
    </xf>
    <xf numFmtId="0" fontId="12" fillId="0" borderId="94" xfId="0" applyFont="1" applyFill="1" applyBorder="1" applyAlignment="1">
      <alignment horizontal="center" vertical="center"/>
    </xf>
    <xf numFmtId="0" fontId="12" fillId="0" borderId="45" xfId="0" applyFont="1" applyFill="1" applyBorder="1" applyAlignment="1">
      <alignment horizontal="center" vertical="center"/>
    </xf>
    <xf numFmtId="0" fontId="12" fillId="0" borderId="90" xfId="0" applyFont="1" applyFill="1" applyBorder="1" applyAlignment="1">
      <alignment horizontal="center" vertical="center"/>
    </xf>
    <xf numFmtId="0" fontId="12" fillId="0" borderId="107" xfId="0" applyFont="1" applyFill="1" applyBorder="1" applyAlignment="1">
      <alignment horizontal="center" vertical="center"/>
    </xf>
    <xf numFmtId="0" fontId="13" fillId="0" borderId="47" xfId="0" applyFont="1" applyFill="1" applyBorder="1" applyAlignment="1">
      <alignment horizontal="center" vertical="center" shrinkToFit="1"/>
    </xf>
    <xf numFmtId="0" fontId="13" fillId="0" borderId="20" xfId="0" applyFont="1" applyFill="1" applyBorder="1" applyAlignment="1">
      <alignment horizontal="center" vertical="center" textRotation="255" wrapText="1"/>
    </xf>
    <xf numFmtId="0" fontId="13" fillId="0" borderId="34" xfId="0" applyFont="1" applyFill="1" applyBorder="1" applyAlignment="1">
      <alignment horizontal="center" vertical="center" textRotation="255" wrapText="1"/>
    </xf>
    <xf numFmtId="0" fontId="13" fillId="0" borderId="1" xfId="0" applyFont="1" applyFill="1" applyBorder="1" applyAlignment="1">
      <alignment horizontal="center" vertical="center"/>
    </xf>
    <xf numFmtId="0" fontId="14" fillId="0" borderId="1" xfId="0" applyNumberFormat="1" applyFont="1" applyFill="1" applyBorder="1" applyAlignment="1">
      <alignment horizontal="center" vertical="center" shrinkToFit="1"/>
    </xf>
    <xf numFmtId="0" fontId="27" fillId="0" borderId="0" xfId="0" applyFont="1" applyFill="1" applyAlignment="1">
      <alignment vertical="center" wrapText="1"/>
    </xf>
    <xf numFmtId="0" fontId="0" fillId="0" borderId="0" xfId="0" applyFont="1" applyFill="1" applyAlignment="1">
      <alignment vertical="center" wrapText="1"/>
    </xf>
    <xf numFmtId="0" fontId="9" fillId="0" borderId="0" xfId="0" applyFont="1" applyFill="1" applyAlignment="1">
      <alignment vertical="top" wrapText="1"/>
    </xf>
    <xf numFmtId="0" fontId="26" fillId="0" borderId="0" xfId="0" applyFont="1" applyFill="1" applyAlignment="1">
      <alignment vertical="center"/>
    </xf>
    <xf numFmtId="0" fontId="25" fillId="0" borderId="0" xfId="0" applyFont="1" applyFill="1" applyAlignment="1">
      <alignment vertical="center"/>
    </xf>
    <xf numFmtId="0" fontId="41" fillId="0" borderId="0" xfId="0" applyFont="1" applyFill="1" applyAlignment="1" applyProtection="1">
      <alignment horizontal="left" vertical="center" wrapText="1"/>
    </xf>
    <xf numFmtId="0" fontId="16" fillId="0" borderId="114" xfId="0" applyFont="1" applyFill="1" applyBorder="1" applyAlignment="1">
      <alignment horizontal="center" vertical="center"/>
    </xf>
    <xf numFmtId="0" fontId="0" fillId="0" borderId="115" xfId="0" applyFont="1" applyFill="1" applyBorder="1" applyAlignment="1">
      <alignment horizontal="center" vertical="center"/>
    </xf>
    <xf numFmtId="0" fontId="0" fillId="0" borderId="116" xfId="0" applyFont="1" applyFill="1" applyBorder="1" applyAlignment="1">
      <alignment horizontal="center" vertical="center"/>
    </xf>
    <xf numFmtId="0" fontId="13" fillId="0" borderId="117" xfId="0" applyFont="1" applyFill="1" applyBorder="1" applyAlignment="1">
      <alignment vertical="center" wrapText="1"/>
    </xf>
    <xf numFmtId="0" fontId="0" fillId="0" borderId="76" xfId="0" applyFont="1" applyFill="1" applyBorder="1" applyAlignment="1">
      <alignment vertical="center"/>
    </xf>
    <xf numFmtId="0" fontId="0" fillId="0" borderId="118" xfId="0" applyFont="1" applyFill="1" applyBorder="1" applyAlignment="1">
      <alignment vertical="center"/>
    </xf>
    <xf numFmtId="0" fontId="0" fillId="0" borderId="119" xfId="0" applyFont="1" applyFill="1" applyBorder="1" applyAlignment="1">
      <alignment vertical="center"/>
    </xf>
    <xf numFmtId="0" fontId="0" fillId="0" borderId="0" xfId="0" applyFont="1" applyFill="1" applyBorder="1" applyAlignment="1">
      <alignment vertical="center"/>
    </xf>
    <xf numFmtId="0" fontId="0" fillId="0" borderId="120" xfId="0" applyFont="1" applyFill="1" applyBorder="1" applyAlignment="1">
      <alignment vertical="center"/>
    </xf>
    <xf numFmtId="0" fontId="0" fillId="0" borderId="121" xfId="0" applyFont="1" applyFill="1" applyBorder="1" applyAlignment="1">
      <alignment vertical="center"/>
    </xf>
    <xf numFmtId="0" fontId="0" fillId="0" borderId="8" xfId="0" applyFont="1" applyFill="1" applyBorder="1" applyAlignment="1">
      <alignment vertical="center"/>
    </xf>
    <xf numFmtId="0" fontId="0" fillId="0" borderId="122" xfId="0" applyFont="1" applyFill="1" applyBorder="1" applyAlignment="1">
      <alignment vertical="center"/>
    </xf>
    <xf numFmtId="0" fontId="0" fillId="0" borderId="0" xfId="0" applyAlignment="1">
      <alignment vertical="center" wrapText="1"/>
    </xf>
    <xf numFmtId="0" fontId="0" fillId="0" borderId="0" xfId="0" applyAlignment="1">
      <alignment vertic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14" xfId="0" applyBorder="1" applyAlignment="1" applyProtection="1">
      <alignment vertical="center"/>
      <protection locked="0"/>
    </xf>
    <xf numFmtId="0" fontId="40"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4" xfId="0" applyBorder="1" applyAlignment="1">
      <alignment horizontal="center" vertical="center"/>
    </xf>
    <xf numFmtId="0" fontId="4" fillId="0" borderId="1" xfId="0" applyFont="1" applyFill="1" applyBorder="1" applyProtection="1">
      <alignment vertical="center"/>
      <protection locked="0"/>
    </xf>
  </cellXfs>
  <cellStyles count="4">
    <cellStyle name="桁区切り" xfId="1" builtinId="6"/>
    <cellStyle name="通貨" xfId="2" builtinId="7"/>
    <cellStyle name="標準" xfId="0" builtinId="0"/>
    <cellStyle name="標準 2" xfId="3" xr:uid="{00000000-0005-0000-0000-000003000000}"/>
  </cellStyles>
  <dxfs count="12">
    <dxf>
      <font>
        <color rgb="FFFF0000"/>
      </font>
    </dxf>
    <dxf>
      <font>
        <color rgb="FFFF0000"/>
      </font>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ont>
        <condense val="0"/>
        <extend val="0"/>
        <color indexed="10"/>
      </font>
      <fill>
        <patternFill patternType="none">
          <bgColor indexed="65"/>
        </patternFill>
      </fill>
    </dxf>
    <dxf>
      <font>
        <condense val="0"/>
        <extend val="0"/>
        <color indexed="10"/>
      </font>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14</xdr:col>
      <xdr:colOff>85725</xdr:colOff>
      <xdr:row>28</xdr:row>
      <xdr:rowOff>19050</xdr:rowOff>
    </xdr:from>
    <xdr:to>
      <xdr:col>20</xdr:col>
      <xdr:colOff>142875</xdr:colOff>
      <xdr:row>34</xdr:row>
      <xdr:rowOff>9525</xdr:rowOff>
    </xdr:to>
    <xdr:sp macro="" textlink="">
      <xdr:nvSpPr>
        <xdr:cNvPr id="4" name="楕円 3">
          <a:extLst>
            <a:ext uri="{FF2B5EF4-FFF2-40B4-BE49-F238E27FC236}">
              <a16:creationId xmlns:a16="http://schemas.microsoft.com/office/drawing/2014/main" id="{6E10BAF0-3B0F-4213-B70B-6C2C2B1D76A4}"/>
            </a:ext>
          </a:extLst>
        </xdr:cNvPr>
        <xdr:cNvSpPr/>
      </xdr:nvSpPr>
      <xdr:spPr>
        <a:xfrm>
          <a:off x="2886075" y="6286500"/>
          <a:ext cx="1257300" cy="1247775"/>
        </a:xfrm>
        <a:prstGeom prst="ellipse">
          <a:avLst/>
        </a:prstGeom>
        <a:noFill/>
        <a:ln w="3175">
          <a:solidFill>
            <a:schemeClr val="tx1">
              <a:lumMod val="95000"/>
              <a:lumOff val="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66675</xdr:colOff>
      <xdr:row>25</xdr:row>
      <xdr:rowOff>142875</xdr:rowOff>
    </xdr:from>
    <xdr:to>
      <xdr:col>31</xdr:col>
      <xdr:colOff>66675</xdr:colOff>
      <xdr:row>30</xdr:row>
      <xdr:rowOff>190500</xdr:rowOff>
    </xdr:to>
    <xdr:sp macro="" textlink="">
      <xdr:nvSpPr>
        <xdr:cNvPr id="2" name="楕円 1">
          <a:extLst>
            <a:ext uri="{FF2B5EF4-FFF2-40B4-BE49-F238E27FC236}">
              <a16:creationId xmlns:a16="http://schemas.microsoft.com/office/drawing/2014/main" id="{3FAD0834-9C9C-47C1-A535-6BC3320BCC18}"/>
            </a:ext>
          </a:extLst>
        </xdr:cNvPr>
        <xdr:cNvSpPr/>
      </xdr:nvSpPr>
      <xdr:spPr>
        <a:xfrm>
          <a:off x="5067300" y="5686425"/>
          <a:ext cx="1200150" cy="1247775"/>
        </a:xfrm>
        <a:prstGeom prst="ellipse">
          <a:avLst/>
        </a:prstGeom>
        <a:noFill/>
        <a:ln w="3175">
          <a:solidFill>
            <a:schemeClr val="tx1">
              <a:lumMod val="95000"/>
              <a:lumOff val="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W202"/>
  <sheetViews>
    <sheetView showGridLines="0" tabSelected="1" zoomScaleNormal="100" zoomScaleSheetLayoutView="100" workbookViewId="0">
      <pane ySplit="2" topLeftCell="A3" activePane="bottomLeft" state="frozen"/>
      <selection pane="bottomLeft"/>
    </sheetView>
  </sheetViews>
  <sheetFormatPr defaultColWidth="2.625" defaultRowHeight="20.100000000000001" customHeight="1" x14ac:dyDescent="0.15"/>
  <cols>
    <col min="1" max="33" width="2.625" style="2" customWidth="1"/>
    <col min="34" max="36" width="3.75" style="2" customWidth="1"/>
    <col min="37" max="46" width="3.75" style="2" hidden="1" customWidth="1"/>
    <col min="47" max="49" width="3.75" style="40" hidden="1" customWidth="1"/>
    <col min="50" max="16384" width="2.625" style="2"/>
  </cols>
  <sheetData>
    <row r="1" spans="1:49" ht="20.100000000000001" customHeight="1" x14ac:dyDescent="0.15">
      <c r="A1" s="78" t="s">
        <v>0</v>
      </c>
      <c r="B1" s="79"/>
      <c r="C1" s="79"/>
      <c r="D1" s="79"/>
      <c r="E1" s="79"/>
      <c r="F1" s="79"/>
      <c r="G1" s="571" t="s">
        <v>116</v>
      </c>
      <c r="H1" s="571"/>
      <c r="I1" s="571"/>
      <c r="J1" s="571"/>
      <c r="K1" s="571"/>
      <c r="L1" s="571"/>
      <c r="M1" s="571"/>
      <c r="N1" s="571"/>
      <c r="O1" s="571"/>
      <c r="P1" s="571"/>
      <c r="Q1" s="571"/>
      <c r="R1" s="571"/>
      <c r="S1" s="571"/>
      <c r="T1" s="571"/>
      <c r="U1" s="571"/>
      <c r="V1" s="571"/>
      <c r="W1" s="571"/>
      <c r="X1" s="571"/>
      <c r="Y1" s="571"/>
      <c r="Z1" s="571"/>
      <c r="AA1" s="571"/>
      <c r="AB1" s="79"/>
      <c r="AC1" s="79"/>
      <c r="AD1" s="79"/>
      <c r="AE1" s="79"/>
      <c r="AF1" s="79"/>
      <c r="AG1" s="79"/>
    </row>
    <row r="2" spans="1:49" ht="9.9499999999999993" customHeight="1" x14ac:dyDescent="0.15"/>
    <row r="3" spans="1:49" ht="20.100000000000001" customHeight="1" x14ac:dyDescent="0.15">
      <c r="A3" s="231">
        <v>1</v>
      </c>
      <c r="B3" s="532" t="s">
        <v>1</v>
      </c>
      <c r="C3" s="532"/>
      <c r="D3" s="532"/>
      <c r="E3" s="532"/>
      <c r="F3" s="532"/>
      <c r="G3" s="532"/>
      <c r="H3" s="717"/>
      <c r="I3" s="776"/>
      <c r="J3" s="776"/>
      <c r="K3" s="718"/>
    </row>
    <row r="4" spans="1:49" s="7" customFormat="1" ht="9.9499999999999993" customHeight="1" x14ac:dyDescent="0.15">
      <c r="A4" s="5"/>
      <c r="B4" s="6"/>
      <c r="C4" s="6"/>
      <c r="D4" s="6"/>
      <c r="E4" s="6"/>
      <c r="F4" s="6"/>
      <c r="G4" s="6"/>
      <c r="H4" s="6"/>
      <c r="I4" s="6"/>
      <c r="AJ4" s="2"/>
      <c r="AK4" s="2"/>
      <c r="AL4" s="2"/>
      <c r="AM4" s="2"/>
      <c r="AN4" s="2"/>
      <c r="AO4" s="2"/>
      <c r="AP4" s="2"/>
      <c r="AQ4" s="2"/>
      <c r="AR4" s="2"/>
      <c r="AS4" s="2"/>
      <c r="AT4" s="2"/>
      <c r="AU4" s="274"/>
      <c r="AV4" s="274"/>
      <c r="AW4" s="274"/>
    </row>
    <row r="5" spans="1:49" ht="20.100000000000001" customHeight="1" x14ac:dyDescent="0.15">
      <c r="A5" s="8">
        <v>2</v>
      </c>
      <c r="B5" s="87" t="s">
        <v>2</v>
      </c>
      <c r="C5" s="88"/>
      <c r="D5" s="88"/>
      <c r="E5" s="88"/>
      <c r="F5" s="88"/>
      <c r="G5" s="89"/>
      <c r="H5" s="313" t="s">
        <v>236</v>
      </c>
      <c r="I5" s="314"/>
      <c r="J5" s="314"/>
      <c r="K5" s="315"/>
      <c r="L5" s="717"/>
      <c r="M5" s="718"/>
      <c r="N5" s="2" t="str">
        <f>IFERROR(VLOOKUP(tourokukbn,$AM$5:$AQ$6,2,FALSE),"")</f>
        <v/>
      </c>
      <c r="AM5" s="7">
        <v>1</v>
      </c>
      <c r="AN5" s="7" t="s">
        <v>487</v>
      </c>
      <c r="AO5" s="7"/>
      <c r="AP5" s="7"/>
      <c r="AQ5" s="7"/>
    </row>
    <row r="6" spans="1:49" ht="20.100000000000001" customHeight="1" x14ac:dyDescent="0.15">
      <c r="A6" s="12"/>
      <c r="B6" s="723" t="s">
        <v>490</v>
      </c>
      <c r="C6" s="566"/>
      <c r="D6" s="566"/>
      <c r="E6" s="566"/>
      <c r="F6" s="566"/>
      <c r="G6" s="567"/>
      <c r="H6" s="574" t="s">
        <v>3</v>
      </c>
      <c r="I6" s="575"/>
      <c r="J6" s="575"/>
      <c r="K6" s="575"/>
      <c r="L6" s="576"/>
      <c r="M6" s="576"/>
      <c r="N6" s="577"/>
      <c r="O6" s="41" t="s">
        <v>4</v>
      </c>
      <c r="P6" s="578"/>
      <c r="Q6" s="579"/>
      <c r="R6" s="579"/>
      <c r="S6" s="580" t="s">
        <v>5</v>
      </c>
      <c r="T6" s="580"/>
      <c r="U6" s="580"/>
      <c r="V6" s="580"/>
      <c r="W6" s="534"/>
      <c r="X6" s="534"/>
      <c r="Y6" s="535"/>
      <c r="Z6" s="42" t="s">
        <v>6</v>
      </c>
      <c r="AA6" s="533"/>
      <c r="AB6" s="534"/>
      <c r="AC6" s="535"/>
      <c r="AD6" s="42" t="s">
        <v>6</v>
      </c>
      <c r="AE6" s="533"/>
      <c r="AF6" s="534"/>
      <c r="AG6" s="572"/>
      <c r="AM6" s="7">
        <v>2</v>
      </c>
      <c r="AN6" s="7" t="s">
        <v>337</v>
      </c>
      <c r="AO6" s="7"/>
      <c r="AP6" s="7"/>
      <c r="AQ6" s="7"/>
    </row>
    <row r="7" spans="1:49" ht="20.100000000000001" customHeight="1" x14ac:dyDescent="0.15">
      <c r="A7" s="12"/>
      <c r="B7" s="724"/>
      <c r="C7" s="725"/>
      <c r="D7" s="725"/>
      <c r="E7" s="725"/>
      <c r="F7" s="725"/>
      <c r="G7" s="726"/>
      <c r="H7" s="719" t="s">
        <v>82</v>
      </c>
      <c r="I7" s="720"/>
      <c r="J7" s="720"/>
      <c r="K7" s="752"/>
      <c r="L7" s="752"/>
      <c r="M7" s="752"/>
      <c r="N7" s="752"/>
      <c r="O7" s="752"/>
      <c r="P7" s="752"/>
      <c r="Q7" s="752"/>
      <c r="R7" s="753"/>
      <c r="S7" s="581" t="s">
        <v>75</v>
      </c>
      <c r="T7" s="581"/>
      <c r="U7" s="581"/>
      <c r="V7" s="581"/>
      <c r="W7" s="568"/>
      <c r="X7" s="568"/>
      <c r="Y7" s="569"/>
      <c r="Z7" s="43" t="s">
        <v>6</v>
      </c>
      <c r="AA7" s="570"/>
      <c r="AB7" s="568"/>
      <c r="AC7" s="569"/>
      <c r="AD7" s="43" t="s">
        <v>6</v>
      </c>
      <c r="AE7" s="570"/>
      <c r="AF7" s="568"/>
      <c r="AG7" s="573"/>
    </row>
    <row r="8" spans="1:49" ht="20.100000000000001" customHeight="1" x14ac:dyDescent="0.15">
      <c r="A8" s="12"/>
      <c r="B8" s="724"/>
      <c r="C8" s="725"/>
      <c r="D8" s="725"/>
      <c r="E8" s="725"/>
      <c r="F8" s="725"/>
      <c r="G8" s="726"/>
      <c r="H8" s="730" t="s">
        <v>464</v>
      </c>
      <c r="I8" s="720"/>
      <c r="J8" s="720"/>
      <c r="K8" s="752"/>
      <c r="L8" s="752"/>
      <c r="M8" s="752"/>
      <c r="N8" s="752"/>
      <c r="O8" s="752"/>
      <c r="P8" s="752"/>
      <c r="Q8" s="752"/>
      <c r="R8" s="752"/>
      <c r="S8" s="752"/>
      <c r="T8" s="752"/>
      <c r="U8" s="752"/>
      <c r="V8" s="752"/>
      <c r="W8" s="752"/>
      <c r="X8" s="752"/>
      <c r="Y8" s="752"/>
      <c r="Z8" s="752"/>
      <c r="AA8" s="752"/>
      <c r="AB8" s="752"/>
      <c r="AC8" s="752"/>
      <c r="AD8" s="752"/>
      <c r="AE8" s="752"/>
      <c r="AF8" s="752"/>
      <c r="AG8" s="754"/>
    </row>
    <row r="9" spans="1:49" ht="20.100000000000001" customHeight="1" x14ac:dyDescent="0.15">
      <c r="A9" s="12"/>
      <c r="B9" s="727"/>
      <c r="C9" s="728"/>
      <c r="D9" s="728"/>
      <c r="E9" s="728"/>
      <c r="F9" s="728"/>
      <c r="G9" s="729"/>
      <c r="H9" s="519" t="s">
        <v>115</v>
      </c>
      <c r="I9" s="520"/>
      <c r="J9" s="520"/>
      <c r="K9" s="760"/>
      <c r="L9" s="760"/>
      <c r="M9" s="760"/>
      <c r="N9" s="760"/>
      <c r="O9" s="760"/>
      <c r="P9" s="760"/>
      <c r="Q9" s="760"/>
      <c r="R9" s="760"/>
      <c r="S9" s="760"/>
      <c r="T9" s="760"/>
      <c r="U9" s="760"/>
      <c r="V9" s="760"/>
      <c r="W9" s="760"/>
      <c r="X9" s="760"/>
      <c r="Y9" s="760"/>
      <c r="Z9" s="760"/>
      <c r="AA9" s="760"/>
      <c r="AB9" s="760"/>
      <c r="AC9" s="760"/>
      <c r="AD9" s="760"/>
      <c r="AE9" s="760"/>
      <c r="AF9" s="760"/>
      <c r="AG9" s="761"/>
    </row>
    <row r="10" spans="1:49" ht="15" customHeight="1" x14ac:dyDescent="0.15">
      <c r="A10" s="12"/>
      <c r="B10" s="749" t="s">
        <v>473</v>
      </c>
      <c r="C10" s="750"/>
      <c r="D10" s="750"/>
      <c r="E10" s="750"/>
      <c r="F10" s="750"/>
      <c r="G10" s="751"/>
      <c r="H10" s="731"/>
      <c r="I10" s="732"/>
      <c r="J10" s="732"/>
      <c r="K10" s="732"/>
      <c r="L10" s="732"/>
      <c r="M10" s="732"/>
      <c r="N10" s="732"/>
      <c r="O10" s="732"/>
      <c r="P10" s="732"/>
      <c r="Q10" s="732"/>
      <c r="R10" s="732"/>
      <c r="S10" s="732"/>
      <c r="T10" s="732"/>
      <c r="U10" s="732"/>
      <c r="V10" s="732"/>
      <c r="W10" s="732"/>
      <c r="X10" s="732"/>
      <c r="Y10" s="732"/>
      <c r="Z10" s="732"/>
      <c r="AA10" s="732"/>
      <c r="AB10" s="732"/>
      <c r="AC10" s="732"/>
      <c r="AD10" s="732"/>
      <c r="AE10" s="732"/>
      <c r="AF10" s="732"/>
      <c r="AG10" s="733"/>
    </row>
    <row r="11" spans="1:49" ht="30" customHeight="1" x14ac:dyDescent="0.15">
      <c r="A11" s="12"/>
      <c r="B11" s="551" t="s">
        <v>7</v>
      </c>
      <c r="C11" s="552"/>
      <c r="D11" s="552"/>
      <c r="E11" s="552"/>
      <c r="F11" s="552"/>
      <c r="G11" s="553"/>
      <c r="H11" s="767"/>
      <c r="I11" s="760"/>
      <c r="J11" s="760"/>
      <c r="K11" s="760"/>
      <c r="L11" s="760"/>
      <c r="M11" s="760"/>
      <c r="N11" s="760"/>
      <c r="O11" s="760"/>
      <c r="P11" s="760"/>
      <c r="Q11" s="760"/>
      <c r="R11" s="760"/>
      <c r="S11" s="760"/>
      <c r="T11" s="760"/>
      <c r="U11" s="760"/>
      <c r="V11" s="760"/>
      <c r="W11" s="760"/>
      <c r="X11" s="760"/>
      <c r="Y11" s="760"/>
      <c r="Z11" s="760"/>
      <c r="AA11" s="760"/>
      <c r="AB11" s="760"/>
      <c r="AC11" s="760"/>
      <c r="AD11" s="760"/>
      <c r="AE11" s="760"/>
      <c r="AF11" s="760"/>
      <c r="AG11" s="761"/>
    </row>
    <row r="12" spans="1:49" ht="20.100000000000001" customHeight="1" x14ac:dyDescent="0.15">
      <c r="A12" s="12"/>
      <c r="B12" s="561" t="s">
        <v>8</v>
      </c>
      <c r="C12" s="562"/>
      <c r="D12" s="565" t="s">
        <v>141</v>
      </c>
      <c r="E12" s="566"/>
      <c r="F12" s="566"/>
      <c r="G12" s="567"/>
      <c r="H12" s="731"/>
      <c r="I12" s="732"/>
      <c r="J12" s="732"/>
      <c r="K12" s="732"/>
      <c r="L12" s="732"/>
      <c r="M12" s="732"/>
      <c r="N12" s="732"/>
      <c r="O12" s="732"/>
      <c r="P12" s="732"/>
      <c r="Q12" s="732"/>
      <c r="R12" s="732"/>
      <c r="S12" s="732"/>
      <c r="T12" s="732"/>
      <c r="U12" s="732"/>
      <c r="V12" s="732"/>
      <c r="W12" s="732"/>
      <c r="X12" s="732"/>
      <c r="Y12" s="732"/>
      <c r="Z12" s="732"/>
      <c r="AA12" s="732"/>
      <c r="AB12" s="732"/>
      <c r="AC12" s="732"/>
      <c r="AD12" s="732"/>
      <c r="AE12" s="732"/>
      <c r="AF12" s="732"/>
      <c r="AG12" s="733"/>
    </row>
    <row r="13" spans="1:49" ht="15" customHeight="1" x14ac:dyDescent="0.15">
      <c r="A13" s="12"/>
      <c r="B13" s="563"/>
      <c r="C13" s="564"/>
      <c r="D13" s="554" t="s">
        <v>474</v>
      </c>
      <c r="E13" s="555"/>
      <c r="F13" s="555"/>
      <c r="G13" s="556"/>
      <c r="H13" s="770"/>
      <c r="I13" s="752"/>
      <c r="J13" s="752"/>
      <c r="K13" s="752"/>
      <c r="L13" s="752"/>
      <c r="M13" s="752"/>
      <c r="N13" s="752"/>
      <c r="O13" s="752"/>
      <c r="P13" s="752"/>
      <c r="Q13" s="752"/>
      <c r="R13" s="752"/>
      <c r="S13" s="752"/>
      <c r="T13" s="752"/>
      <c r="U13" s="752"/>
      <c r="V13" s="752"/>
      <c r="W13" s="752"/>
      <c r="X13" s="752"/>
      <c r="Y13" s="752"/>
      <c r="Z13" s="752"/>
      <c r="AA13" s="752"/>
      <c r="AB13" s="752"/>
      <c r="AC13" s="752"/>
      <c r="AD13" s="752"/>
      <c r="AE13" s="752"/>
      <c r="AF13" s="752"/>
      <c r="AG13" s="754"/>
    </row>
    <row r="14" spans="1:49" ht="30" customHeight="1" thickBot="1" x14ac:dyDescent="0.2">
      <c r="A14" s="12"/>
      <c r="B14" s="563"/>
      <c r="C14" s="564"/>
      <c r="D14" s="557" t="s">
        <v>142</v>
      </c>
      <c r="E14" s="558"/>
      <c r="F14" s="558"/>
      <c r="G14" s="559"/>
      <c r="H14" s="763"/>
      <c r="I14" s="764"/>
      <c r="J14" s="764"/>
      <c r="K14" s="764"/>
      <c r="L14" s="764"/>
      <c r="M14" s="764"/>
      <c r="N14" s="764"/>
      <c r="O14" s="764"/>
      <c r="P14" s="764"/>
      <c r="Q14" s="764"/>
      <c r="R14" s="764"/>
      <c r="S14" s="764"/>
      <c r="T14" s="764"/>
      <c r="U14" s="764"/>
      <c r="V14" s="764"/>
      <c r="W14" s="764"/>
      <c r="X14" s="764"/>
      <c r="Y14" s="764"/>
      <c r="Z14" s="764"/>
      <c r="AA14" s="764"/>
      <c r="AB14" s="764"/>
      <c r="AC14" s="764"/>
      <c r="AD14" s="764"/>
      <c r="AE14" s="764"/>
      <c r="AF14" s="764"/>
      <c r="AG14" s="765"/>
    </row>
    <row r="15" spans="1:49" ht="20.100000000000001" customHeight="1" x14ac:dyDescent="0.15">
      <c r="A15" s="7"/>
      <c r="B15" s="506" t="s">
        <v>9</v>
      </c>
      <c r="C15" s="507"/>
      <c r="D15" s="507"/>
      <c r="E15" s="507"/>
      <c r="F15" s="507"/>
      <c r="G15" s="508"/>
      <c r="H15" s="758" t="s">
        <v>3</v>
      </c>
      <c r="I15" s="759"/>
      <c r="J15" s="759"/>
      <c r="K15" s="759"/>
      <c r="L15" s="734"/>
      <c r="M15" s="734"/>
      <c r="N15" s="735"/>
      <c r="O15" s="111" t="s">
        <v>4</v>
      </c>
      <c r="P15" s="502"/>
      <c r="Q15" s="503"/>
      <c r="R15" s="503"/>
      <c r="S15" s="769" t="s">
        <v>5</v>
      </c>
      <c r="T15" s="769"/>
      <c r="U15" s="769"/>
      <c r="V15" s="769"/>
      <c r="W15" s="504"/>
      <c r="X15" s="504"/>
      <c r="Y15" s="505"/>
      <c r="Z15" s="111" t="s">
        <v>6</v>
      </c>
      <c r="AA15" s="762"/>
      <c r="AB15" s="504"/>
      <c r="AC15" s="505"/>
      <c r="AD15" s="111" t="s">
        <v>6</v>
      </c>
      <c r="AE15" s="762"/>
      <c r="AF15" s="504"/>
      <c r="AG15" s="768"/>
    </row>
    <row r="16" spans="1:49" ht="20.100000000000001" customHeight="1" x14ac:dyDescent="0.15">
      <c r="A16" s="7"/>
      <c r="B16" s="509"/>
      <c r="C16" s="510"/>
      <c r="D16" s="510"/>
      <c r="E16" s="510"/>
      <c r="F16" s="510"/>
      <c r="G16" s="511"/>
      <c r="H16" s="736" t="s">
        <v>82</v>
      </c>
      <c r="I16" s="737"/>
      <c r="J16" s="737"/>
      <c r="K16" s="499"/>
      <c r="L16" s="499"/>
      <c r="M16" s="499"/>
      <c r="N16" s="499"/>
      <c r="O16" s="499"/>
      <c r="P16" s="499"/>
      <c r="Q16" s="499"/>
      <c r="R16" s="771"/>
      <c r="S16" s="772" t="s">
        <v>75</v>
      </c>
      <c r="T16" s="772"/>
      <c r="U16" s="772"/>
      <c r="V16" s="772"/>
      <c r="W16" s="756"/>
      <c r="X16" s="756"/>
      <c r="Y16" s="766"/>
      <c r="Z16" s="39" t="s">
        <v>6</v>
      </c>
      <c r="AA16" s="755"/>
      <c r="AB16" s="756"/>
      <c r="AC16" s="766"/>
      <c r="AD16" s="39" t="s">
        <v>6</v>
      </c>
      <c r="AE16" s="755"/>
      <c r="AF16" s="756"/>
      <c r="AG16" s="757"/>
    </row>
    <row r="17" spans="1:49" ht="20.100000000000001" customHeight="1" x14ac:dyDescent="0.15">
      <c r="A17" s="7"/>
      <c r="B17" s="509"/>
      <c r="C17" s="510"/>
      <c r="D17" s="510"/>
      <c r="E17" s="510"/>
      <c r="F17" s="510"/>
      <c r="G17" s="511"/>
      <c r="H17" s="730" t="s">
        <v>465</v>
      </c>
      <c r="I17" s="720"/>
      <c r="J17" s="720"/>
      <c r="K17" s="499"/>
      <c r="L17" s="499"/>
      <c r="M17" s="499"/>
      <c r="N17" s="499"/>
      <c r="O17" s="499"/>
      <c r="P17" s="499"/>
      <c r="Q17" s="499"/>
      <c r="R17" s="499"/>
      <c r="S17" s="499"/>
      <c r="T17" s="499"/>
      <c r="U17" s="499"/>
      <c r="V17" s="499"/>
      <c r="W17" s="499"/>
      <c r="X17" s="499"/>
      <c r="Y17" s="499"/>
      <c r="Z17" s="499"/>
      <c r="AA17" s="499"/>
      <c r="AB17" s="499"/>
      <c r="AC17" s="499"/>
      <c r="AD17" s="499"/>
      <c r="AE17" s="499"/>
      <c r="AF17" s="499"/>
      <c r="AG17" s="500"/>
    </row>
    <row r="18" spans="1:49" ht="20.100000000000001" customHeight="1" x14ac:dyDescent="0.15">
      <c r="A18" s="7"/>
      <c r="B18" s="501"/>
      <c r="C18" s="396"/>
      <c r="D18" s="396"/>
      <c r="E18" s="396"/>
      <c r="F18" s="396"/>
      <c r="G18" s="397"/>
      <c r="H18" s="519" t="s">
        <v>115</v>
      </c>
      <c r="I18" s="520"/>
      <c r="J18" s="520"/>
      <c r="K18" s="522"/>
      <c r="L18" s="522"/>
      <c r="M18" s="522"/>
      <c r="N18" s="522"/>
      <c r="O18" s="522"/>
      <c r="P18" s="522"/>
      <c r="Q18" s="522"/>
      <c r="R18" s="522"/>
      <c r="S18" s="522"/>
      <c r="T18" s="522"/>
      <c r="U18" s="522"/>
      <c r="V18" s="522"/>
      <c r="W18" s="522"/>
      <c r="X18" s="522"/>
      <c r="Y18" s="522"/>
      <c r="Z18" s="522"/>
      <c r="AA18" s="522"/>
      <c r="AB18" s="522"/>
      <c r="AC18" s="522"/>
      <c r="AD18" s="522"/>
      <c r="AE18" s="522"/>
      <c r="AF18" s="522"/>
      <c r="AG18" s="523"/>
    </row>
    <row r="19" spans="1:49" ht="15" customHeight="1" x14ac:dyDescent="0.15">
      <c r="A19" s="7"/>
      <c r="B19" s="560" t="s">
        <v>475</v>
      </c>
      <c r="C19" s="377"/>
      <c r="D19" s="377"/>
      <c r="E19" s="377"/>
      <c r="F19" s="377"/>
      <c r="G19" s="378"/>
      <c r="H19" s="495"/>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497"/>
    </row>
    <row r="20" spans="1:49" ht="30" customHeight="1" x14ac:dyDescent="0.15">
      <c r="A20" s="7"/>
      <c r="B20" s="501" t="s">
        <v>7</v>
      </c>
      <c r="C20" s="396"/>
      <c r="D20" s="396"/>
      <c r="E20" s="396"/>
      <c r="F20" s="396"/>
      <c r="G20" s="397"/>
      <c r="H20" s="521"/>
      <c r="I20" s="522"/>
      <c r="J20" s="522"/>
      <c r="K20" s="522"/>
      <c r="L20" s="522"/>
      <c r="M20" s="522"/>
      <c r="N20" s="522"/>
      <c r="O20" s="522"/>
      <c r="P20" s="522"/>
      <c r="Q20" s="522"/>
      <c r="R20" s="522"/>
      <c r="S20" s="522"/>
      <c r="T20" s="522"/>
      <c r="U20" s="522"/>
      <c r="V20" s="522"/>
      <c r="W20" s="522"/>
      <c r="X20" s="522"/>
      <c r="Y20" s="522"/>
      <c r="Z20" s="522"/>
      <c r="AA20" s="522"/>
      <c r="AB20" s="522"/>
      <c r="AC20" s="522"/>
      <c r="AD20" s="522"/>
      <c r="AE20" s="522"/>
      <c r="AF20" s="522"/>
      <c r="AG20" s="523"/>
    </row>
    <row r="21" spans="1:49" ht="20.100000000000001" customHeight="1" x14ac:dyDescent="0.15">
      <c r="A21" s="7"/>
      <c r="B21" s="582" t="s">
        <v>10</v>
      </c>
      <c r="C21" s="583"/>
      <c r="D21" s="490" t="s">
        <v>141</v>
      </c>
      <c r="E21" s="356"/>
      <c r="F21" s="356"/>
      <c r="G21" s="357"/>
      <c r="H21" s="495"/>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7"/>
    </row>
    <row r="22" spans="1:49" ht="15" customHeight="1" x14ac:dyDescent="0.15">
      <c r="A22" s="7"/>
      <c r="B22" s="584"/>
      <c r="C22" s="585"/>
      <c r="D22" s="588" t="s">
        <v>475</v>
      </c>
      <c r="E22" s="589"/>
      <c r="F22" s="589"/>
      <c r="G22" s="590"/>
      <c r="H22" s="498"/>
      <c r="I22" s="499"/>
      <c r="J22" s="499"/>
      <c r="K22" s="499"/>
      <c r="L22" s="499"/>
      <c r="M22" s="499"/>
      <c r="N22" s="499"/>
      <c r="O22" s="499"/>
      <c r="P22" s="499"/>
      <c r="Q22" s="499"/>
      <c r="R22" s="499"/>
      <c r="S22" s="499"/>
      <c r="T22" s="499"/>
      <c r="U22" s="499"/>
      <c r="V22" s="499"/>
      <c r="W22" s="499"/>
      <c r="X22" s="499"/>
      <c r="Y22" s="499"/>
      <c r="Z22" s="499"/>
      <c r="AA22" s="499"/>
      <c r="AB22" s="499"/>
      <c r="AC22" s="499"/>
      <c r="AD22" s="499"/>
      <c r="AE22" s="499"/>
      <c r="AF22" s="499"/>
      <c r="AG22" s="500"/>
    </row>
    <row r="23" spans="1:49" ht="30" customHeight="1" thickBot="1" x14ac:dyDescent="0.2">
      <c r="A23" s="7"/>
      <c r="B23" s="586"/>
      <c r="C23" s="587"/>
      <c r="D23" s="591" t="s">
        <v>142</v>
      </c>
      <c r="E23" s="592"/>
      <c r="F23" s="592"/>
      <c r="G23" s="593"/>
      <c r="H23" s="594"/>
      <c r="I23" s="595"/>
      <c r="J23" s="595"/>
      <c r="K23" s="595"/>
      <c r="L23" s="595"/>
      <c r="M23" s="595"/>
      <c r="N23" s="595"/>
      <c r="O23" s="595"/>
      <c r="P23" s="595"/>
      <c r="Q23" s="595"/>
      <c r="R23" s="595"/>
      <c r="S23" s="595"/>
      <c r="T23" s="595"/>
      <c r="U23" s="595"/>
      <c r="V23" s="595"/>
      <c r="W23" s="595"/>
      <c r="X23" s="595"/>
      <c r="Y23" s="595"/>
      <c r="Z23" s="595"/>
      <c r="AA23" s="595"/>
      <c r="AB23" s="595"/>
      <c r="AC23" s="595"/>
      <c r="AD23" s="595"/>
      <c r="AE23" s="595"/>
      <c r="AF23" s="595"/>
      <c r="AG23" s="596"/>
    </row>
    <row r="24" spans="1:49" s="7" customFormat="1" ht="9" customHeight="1" x14ac:dyDescent="0.15">
      <c r="B24" s="13"/>
      <c r="C24" s="13"/>
      <c r="D24" s="13"/>
      <c r="E24" s="13"/>
      <c r="F24" s="13"/>
      <c r="AU24" s="274"/>
      <c r="AV24" s="274"/>
      <c r="AW24" s="274"/>
    </row>
    <row r="25" spans="1:49" ht="20.100000000000001" hidden="1" customHeight="1" x14ac:dyDescent="0.15">
      <c r="A25" s="3">
        <v>3</v>
      </c>
      <c r="B25" s="11" t="s">
        <v>11</v>
      </c>
      <c r="C25" s="11"/>
      <c r="D25" s="11"/>
      <c r="E25" s="11"/>
      <c r="F25" s="11"/>
      <c r="G25" s="11"/>
      <c r="H25" s="7"/>
      <c r="I25" s="7"/>
      <c r="J25" s="7"/>
      <c r="K25" s="7"/>
      <c r="L25" s="7"/>
      <c r="M25" s="7"/>
      <c r="N25" s="7"/>
      <c r="O25" s="7"/>
    </row>
    <row r="26" spans="1:49" ht="17.100000000000001" hidden="1" customHeight="1" x14ac:dyDescent="0.15">
      <c r="A26" s="12"/>
      <c r="B26" s="313" t="s">
        <v>117</v>
      </c>
      <c r="C26" s="314"/>
      <c r="D26" s="314"/>
      <c r="E26" s="314"/>
      <c r="F26" s="314"/>
      <c r="G26" s="314"/>
      <c r="H26" s="314"/>
      <c r="I26" s="314"/>
      <c r="J26" s="314"/>
      <c r="K26" s="314"/>
      <c r="L26" s="314"/>
      <c r="M26" s="314"/>
      <c r="N26" s="314"/>
      <c r="O26" s="314"/>
      <c r="P26" s="314"/>
      <c r="Q26" s="314"/>
      <c r="R26" s="314"/>
      <c r="S26" s="315"/>
      <c r="U26" s="313" t="s">
        <v>143</v>
      </c>
      <c r="V26" s="314"/>
      <c r="W26" s="314"/>
      <c r="X26" s="314"/>
      <c r="Y26" s="314"/>
      <c r="Z26" s="314"/>
      <c r="AA26" s="314"/>
      <c r="AB26" s="314"/>
      <c r="AC26" s="314"/>
      <c r="AD26" s="314"/>
      <c r="AE26" s="314"/>
      <c r="AF26" s="314"/>
      <c r="AG26" s="315"/>
    </row>
    <row r="27" spans="1:49" ht="17.100000000000001" hidden="1" customHeight="1" x14ac:dyDescent="0.15">
      <c r="A27" s="12"/>
      <c r="B27" s="536" t="s">
        <v>12</v>
      </c>
      <c r="C27" s="537"/>
      <c r="D27" s="527" t="s">
        <v>13</v>
      </c>
      <c r="E27" s="528"/>
      <c r="F27" s="528"/>
      <c r="G27" s="528"/>
      <c r="H27" s="528"/>
      <c r="I27" s="529"/>
      <c r="J27" s="548" t="s">
        <v>14</v>
      </c>
      <c r="K27" s="549"/>
      <c r="L27" s="549"/>
      <c r="M27" s="549"/>
      <c r="N27" s="549"/>
      <c r="O27" s="550"/>
      <c r="P27" s="493"/>
      <c r="Q27" s="738"/>
      <c r="R27" s="738"/>
      <c r="S27" s="69" t="s">
        <v>56</v>
      </c>
      <c r="U27" s="530" t="s">
        <v>15</v>
      </c>
      <c r="V27" s="530"/>
      <c r="W27" s="487" t="s">
        <v>16</v>
      </c>
      <c r="X27" s="487"/>
      <c r="Y27" s="487"/>
      <c r="Z27" s="487"/>
      <c r="AA27" s="487"/>
      <c r="AB27" s="487"/>
      <c r="AC27" s="487"/>
      <c r="AD27" s="493"/>
      <c r="AE27" s="494"/>
      <c r="AF27" s="494"/>
      <c r="AG27" s="69" t="s">
        <v>56</v>
      </c>
    </row>
    <row r="28" spans="1:49" ht="17.100000000000001" hidden="1" customHeight="1" x14ac:dyDescent="0.15">
      <c r="A28" s="12"/>
      <c r="B28" s="538"/>
      <c r="C28" s="539"/>
      <c r="D28" s="527"/>
      <c r="E28" s="528"/>
      <c r="F28" s="528"/>
      <c r="G28" s="528"/>
      <c r="H28" s="528"/>
      <c r="I28" s="529"/>
      <c r="J28" s="640" t="s">
        <v>17</v>
      </c>
      <c r="K28" s="525"/>
      <c r="L28" s="525"/>
      <c r="M28" s="525"/>
      <c r="N28" s="525"/>
      <c r="O28" s="526"/>
      <c r="P28" s="491"/>
      <c r="Q28" s="492"/>
      <c r="R28" s="492"/>
      <c r="S28" s="70" t="s">
        <v>56</v>
      </c>
      <c r="U28" s="530"/>
      <c r="V28" s="530"/>
      <c r="W28" s="524" t="s">
        <v>18</v>
      </c>
      <c r="X28" s="524"/>
      <c r="Y28" s="524"/>
      <c r="Z28" s="524"/>
      <c r="AA28" s="524"/>
      <c r="AB28" s="524"/>
      <c r="AC28" s="524"/>
      <c r="AD28" s="488"/>
      <c r="AE28" s="489"/>
      <c r="AF28" s="489"/>
      <c r="AG28" s="71" t="s">
        <v>56</v>
      </c>
    </row>
    <row r="29" spans="1:49" ht="17.100000000000001" hidden="1" customHeight="1" x14ac:dyDescent="0.15">
      <c r="A29" s="12"/>
      <c r="B29" s="538"/>
      <c r="C29" s="539"/>
      <c r="D29" s="527" t="s">
        <v>19</v>
      </c>
      <c r="E29" s="528"/>
      <c r="F29" s="528"/>
      <c r="G29" s="528"/>
      <c r="H29" s="528"/>
      <c r="I29" s="529"/>
      <c r="J29" s="548" t="s">
        <v>14</v>
      </c>
      <c r="K29" s="549"/>
      <c r="L29" s="549"/>
      <c r="M29" s="549"/>
      <c r="N29" s="549"/>
      <c r="O29" s="550"/>
      <c r="P29" s="493"/>
      <c r="Q29" s="494"/>
      <c r="R29" s="494"/>
      <c r="S29" s="69" t="s">
        <v>56</v>
      </c>
      <c r="U29" s="530"/>
      <c r="V29" s="530"/>
      <c r="W29" s="524" t="s">
        <v>20</v>
      </c>
      <c r="X29" s="524"/>
      <c r="Y29" s="524"/>
      <c r="Z29" s="524"/>
      <c r="AA29" s="524"/>
      <c r="AB29" s="524"/>
      <c r="AC29" s="524"/>
      <c r="AD29" s="488"/>
      <c r="AE29" s="489"/>
      <c r="AF29" s="489"/>
      <c r="AG29" s="71" t="s">
        <v>56</v>
      </c>
    </row>
    <row r="30" spans="1:49" ht="17.100000000000001" hidden="1" customHeight="1" x14ac:dyDescent="0.15">
      <c r="A30" s="12"/>
      <c r="B30" s="538"/>
      <c r="C30" s="539"/>
      <c r="D30" s="527"/>
      <c r="E30" s="528"/>
      <c r="F30" s="528"/>
      <c r="G30" s="528"/>
      <c r="H30" s="528"/>
      <c r="I30" s="529"/>
      <c r="J30" s="599" t="s">
        <v>21</v>
      </c>
      <c r="K30" s="600"/>
      <c r="L30" s="632" t="s">
        <v>22</v>
      </c>
      <c r="M30" s="632"/>
      <c r="N30" s="632"/>
      <c r="O30" s="633"/>
      <c r="P30" s="488"/>
      <c r="Q30" s="489"/>
      <c r="R30" s="489"/>
      <c r="S30" s="71" t="s">
        <v>56</v>
      </c>
      <c r="U30" s="530"/>
      <c r="V30" s="530"/>
      <c r="W30" s="524" t="s">
        <v>23</v>
      </c>
      <c r="X30" s="524"/>
      <c r="Y30" s="524"/>
      <c r="Z30" s="524"/>
      <c r="AA30" s="524"/>
      <c r="AB30" s="524"/>
      <c r="AC30" s="524"/>
      <c r="AD30" s="488"/>
      <c r="AE30" s="489"/>
      <c r="AF30" s="489"/>
      <c r="AG30" s="71" t="s">
        <v>56</v>
      </c>
    </row>
    <row r="31" spans="1:49" ht="17.100000000000001" hidden="1" customHeight="1" x14ac:dyDescent="0.15">
      <c r="A31" s="12"/>
      <c r="B31" s="538"/>
      <c r="C31" s="539"/>
      <c r="D31" s="527"/>
      <c r="E31" s="528"/>
      <c r="F31" s="528"/>
      <c r="G31" s="528"/>
      <c r="H31" s="528"/>
      <c r="I31" s="529"/>
      <c r="J31" s="599"/>
      <c r="K31" s="600"/>
      <c r="L31" s="611" t="s">
        <v>24</v>
      </c>
      <c r="M31" s="611"/>
      <c r="N31" s="611"/>
      <c r="O31" s="612"/>
      <c r="P31" s="488"/>
      <c r="Q31" s="489"/>
      <c r="R31" s="489"/>
      <c r="S31" s="71" t="s">
        <v>56</v>
      </c>
      <c r="U31" s="530"/>
      <c r="V31" s="530"/>
      <c r="W31" s="524" t="s">
        <v>25</v>
      </c>
      <c r="X31" s="524"/>
      <c r="Y31" s="524"/>
      <c r="Z31" s="524"/>
      <c r="AA31" s="524"/>
      <c r="AB31" s="524"/>
      <c r="AC31" s="524"/>
      <c r="AD31" s="488"/>
      <c r="AE31" s="489"/>
      <c r="AF31" s="489"/>
      <c r="AG31" s="71" t="s">
        <v>56</v>
      </c>
    </row>
    <row r="32" spans="1:49" ht="17.100000000000001" hidden="1" customHeight="1" x14ac:dyDescent="0.15">
      <c r="A32" s="12"/>
      <c r="B32" s="538"/>
      <c r="C32" s="539"/>
      <c r="D32" s="527"/>
      <c r="E32" s="528"/>
      <c r="F32" s="528"/>
      <c r="G32" s="528"/>
      <c r="H32" s="528"/>
      <c r="I32" s="529"/>
      <c r="J32" s="601"/>
      <c r="K32" s="602"/>
      <c r="L32" s="525" t="s">
        <v>26</v>
      </c>
      <c r="M32" s="525"/>
      <c r="N32" s="525"/>
      <c r="O32" s="526"/>
      <c r="P32" s="491"/>
      <c r="Q32" s="492"/>
      <c r="R32" s="492"/>
      <c r="S32" s="70" t="s">
        <v>56</v>
      </c>
      <c r="U32" s="530"/>
      <c r="V32" s="530"/>
      <c r="W32" s="524" t="s">
        <v>27</v>
      </c>
      <c r="X32" s="524"/>
      <c r="Y32" s="524"/>
      <c r="Z32" s="524"/>
      <c r="AA32" s="524"/>
      <c r="AB32" s="524"/>
      <c r="AC32" s="524"/>
      <c r="AD32" s="488"/>
      <c r="AE32" s="489"/>
      <c r="AF32" s="489"/>
      <c r="AG32" s="71" t="s">
        <v>56</v>
      </c>
    </row>
    <row r="33" spans="1:49" ht="17.100000000000001" hidden="1" customHeight="1" x14ac:dyDescent="0.15">
      <c r="A33" s="12"/>
      <c r="B33" s="538"/>
      <c r="C33" s="539"/>
      <c r="D33" s="527" t="s">
        <v>237</v>
      </c>
      <c r="E33" s="528"/>
      <c r="F33" s="528"/>
      <c r="G33" s="528"/>
      <c r="H33" s="528"/>
      <c r="I33" s="529"/>
      <c r="J33" s="514" t="s">
        <v>14</v>
      </c>
      <c r="K33" s="515"/>
      <c r="L33" s="515"/>
      <c r="M33" s="515"/>
      <c r="N33" s="515"/>
      <c r="O33" s="516"/>
      <c r="P33" s="493"/>
      <c r="Q33" s="494"/>
      <c r="R33" s="494"/>
      <c r="S33" s="69" t="s">
        <v>56</v>
      </c>
      <c r="U33" s="530"/>
      <c r="V33" s="530"/>
      <c r="W33" s="531" t="s">
        <v>28</v>
      </c>
      <c r="X33" s="531"/>
      <c r="Y33" s="531"/>
      <c r="Z33" s="531"/>
      <c r="AA33" s="531"/>
      <c r="AB33" s="531"/>
      <c r="AC33" s="531"/>
      <c r="AD33" s="491"/>
      <c r="AE33" s="492"/>
      <c r="AF33" s="492"/>
      <c r="AG33" s="70" t="s">
        <v>56</v>
      </c>
    </row>
    <row r="34" spans="1:49" ht="17.100000000000001" hidden="1" customHeight="1" x14ac:dyDescent="0.15">
      <c r="A34" s="12"/>
      <c r="B34" s="538"/>
      <c r="C34" s="539"/>
      <c r="D34" s="527"/>
      <c r="E34" s="528"/>
      <c r="F34" s="528"/>
      <c r="G34" s="528"/>
      <c r="H34" s="528"/>
      <c r="I34" s="529"/>
      <c r="J34" s="628" t="s">
        <v>21</v>
      </c>
      <c r="K34" s="629"/>
      <c r="L34" s="517" t="s">
        <v>29</v>
      </c>
      <c r="M34" s="517"/>
      <c r="N34" s="517"/>
      <c r="O34" s="518"/>
      <c r="P34" s="488"/>
      <c r="Q34" s="489"/>
      <c r="R34" s="489"/>
      <c r="S34" s="71" t="s">
        <v>56</v>
      </c>
      <c r="U34" s="530" t="s">
        <v>30</v>
      </c>
      <c r="V34" s="530"/>
      <c r="W34" s="487" t="s">
        <v>31</v>
      </c>
      <c r="X34" s="487"/>
      <c r="Y34" s="487"/>
      <c r="Z34" s="487"/>
      <c r="AA34" s="487"/>
      <c r="AB34" s="487"/>
      <c r="AC34" s="487"/>
      <c r="AD34" s="493"/>
      <c r="AE34" s="494"/>
      <c r="AF34" s="494"/>
      <c r="AG34" s="72" t="s">
        <v>56</v>
      </c>
    </row>
    <row r="35" spans="1:49" ht="17.100000000000001" hidden="1" customHeight="1" x14ac:dyDescent="0.15">
      <c r="A35" s="12"/>
      <c r="B35" s="538"/>
      <c r="C35" s="539"/>
      <c r="D35" s="527"/>
      <c r="E35" s="528"/>
      <c r="F35" s="528"/>
      <c r="G35" s="528"/>
      <c r="H35" s="528"/>
      <c r="I35" s="529"/>
      <c r="J35" s="628"/>
      <c r="K35" s="629"/>
      <c r="L35" s="517" t="s">
        <v>32</v>
      </c>
      <c r="M35" s="517"/>
      <c r="N35" s="517"/>
      <c r="O35" s="518"/>
      <c r="P35" s="488"/>
      <c r="Q35" s="489"/>
      <c r="R35" s="489"/>
      <c r="S35" s="71" t="s">
        <v>56</v>
      </c>
      <c r="U35" s="530"/>
      <c r="V35" s="530"/>
      <c r="W35" s="524" t="s">
        <v>33</v>
      </c>
      <c r="X35" s="524"/>
      <c r="Y35" s="524"/>
      <c r="Z35" s="524"/>
      <c r="AA35" s="524"/>
      <c r="AB35" s="524"/>
      <c r="AC35" s="524"/>
      <c r="AD35" s="488"/>
      <c r="AE35" s="489"/>
      <c r="AF35" s="489"/>
      <c r="AG35" s="71" t="s">
        <v>56</v>
      </c>
    </row>
    <row r="36" spans="1:49" ht="17.100000000000001" hidden="1" customHeight="1" x14ac:dyDescent="0.15">
      <c r="A36" s="12"/>
      <c r="B36" s="538"/>
      <c r="C36" s="539"/>
      <c r="D36" s="527"/>
      <c r="E36" s="528"/>
      <c r="F36" s="528"/>
      <c r="G36" s="528"/>
      <c r="H36" s="528"/>
      <c r="I36" s="529"/>
      <c r="J36" s="630"/>
      <c r="K36" s="631"/>
      <c r="L36" s="512" t="s">
        <v>34</v>
      </c>
      <c r="M36" s="512"/>
      <c r="N36" s="512"/>
      <c r="O36" s="513"/>
      <c r="P36" s="491"/>
      <c r="Q36" s="492"/>
      <c r="R36" s="492"/>
      <c r="S36" s="70" t="s">
        <v>56</v>
      </c>
      <c r="U36" s="530"/>
      <c r="V36" s="530"/>
      <c r="W36" s="531" t="s">
        <v>35</v>
      </c>
      <c r="X36" s="531"/>
      <c r="Y36" s="531"/>
      <c r="Z36" s="531"/>
      <c r="AA36" s="531"/>
      <c r="AB36" s="531"/>
      <c r="AC36" s="531"/>
      <c r="AD36" s="491"/>
      <c r="AE36" s="492"/>
      <c r="AF36" s="492"/>
      <c r="AG36" s="70" t="s">
        <v>56</v>
      </c>
    </row>
    <row r="37" spans="1:49" ht="17.100000000000001" hidden="1" customHeight="1" x14ac:dyDescent="0.15">
      <c r="A37" s="12"/>
      <c r="B37" s="538"/>
      <c r="C37" s="539"/>
      <c r="D37" s="527" t="s">
        <v>36</v>
      </c>
      <c r="E37" s="528"/>
      <c r="F37" s="528"/>
      <c r="G37" s="528"/>
      <c r="H37" s="528"/>
      <c r="I37" s="529"/>
      <c r="J37" s="548" t="s">
        <v>37</v>
      </c>
      <c r="K37" s="549"/>
      <c r="L37" s="549"/>
      <c r="M37" s="549"/>
      <c r="N37" s="549"/>
      <c r="O37" s="550"/>
      <c r="P37" s="493"/>
      <c r="Q37" s="494"/>
      <c r="R37" s="494"/>
      <c r="S37" s="69" t="s">
        <v>56</v>
      </c>
      <c r="U37" s="436" t="s">
        <v>38</v>
      </c>
      <c r="V37" s="436"/>
      <c r="W37" s="436"/>
      <c r="X37" s="436"/>
      <c r="Y37" s="436"/>
      <c r="Z37" s="436"/>
      <c r="AA37" s="436"/>
      <c r="AB37" s="436"/>
      <c r="AC37" s="436"/>
      <c r="AD37" s="597"/>
      <c r="AE37" s="598"/>
      <c r="AF37" s="598"/>
      <c r="AG37" s="76" t="s">
        <v>56</v>
      </c>
    </row>
    <row r="38" spans="1:49" ht="17.100000000000001" hidden="1" customHeight="1" x14ac:dyDescent="0.15">
      <c r="A38" s="12"/>
      <c r="B38" s="538"/>
      <c r="C38" s="539"/>
      <c r="D38" s="527"/>
      <c r="E38" s="528"/>
      <c r="F38" s="528"/>
      <c r="G38" s="528"/>
      <c r="H38" s="528"/>
      <c r="I38" s="529"/>
      <c r="J38" s="640" t="s">
        <v>39</v>
      </c>
      <c r="K38" s="525"/>
      <c r="L38" s="525"/>
      <c r="M38" s="525"/>
      <c r="N38" s="525"/>
      <c r="O38" s="526"/>
      <c r="P38" s="491"/>
      <c r="Q38" s="492"/>
      <c r="R38" s="492"/>
      <c r="S38" s="70" t="s">
        <v>56</v>
      </c>
      <c r="U38" s="436" t="s">
        <v>40</v>
      </c>
      <c r="V38" s="436"/>
      <c r="W38" s="436"/>
      <c r="X38" s="436"/>
      <c r="Y38" s="436"/>
      <c r="Z38" s="436"/>
      <c r="AA38" s="436"/>
      <c r="AB38" s="436"/>
      <c r="AC38" s="436"/>
      <c r="AD38" s="597"/>
      <c r="AE38" s="598"/>
      <c r="AF38" s="598"/>
      <c r="AG38" s="76" t="s">
        <v>56</v>
      </c>
    </row>
    <row r="39" spans="1:49" ht="17.100000000000001" hidden="1" customHeight="1" x14ac:dyDescent="0.15">
      <c r="A39" s="12"/>
      <c r="B39" s="538"/>
      <c r="C39" s="539"/>
      <c r="D39" s="527" t="s">
        <v>41</v>
      </c>
      <c r="E39" s="528"/>
      <c r="F39" s="528"/>
      <c r="G39" s="528"/>
      <c r="H39" s="528"/>
      <c r="I39" s="529"/>
      <c r="J39" s="548" t="s">
        <v>37</v>
      </c>
      <c r="K39" s="549"/>
      <c r="L39" s="549"/>
      <c r="M39" s="549"/>
      <c r="N39" s="549"/>
      <c r="O39" s="550"/>
      <c r="P39" s="493"/>
      <c r="Q39" s="494"/>
      <c r="R39" s="494"/>
      <c r="S39" s="69" t="s">
        <v>56</v>
      </c>
      <c r="U39" s="436" t="s">
        <v>42</v>
      </c>
      <c r="V39" s="436"/>
      <c r="W39" s="436"/>
      <c r="X39" s="436"/>
      <c r="Y39" s="436"/>
      <c r="Z39" s="436"/>
      <c r="AA39" s="436"/>
      <c r="AB39" s="436"/>
      <c r="AC39" s="436"/>
      <c r="AD39" s="597"/>
      <c r="AE39" s="598"/>
      <c r="AF39" s="598"/>
      <c r="AG39" s="76" t="s">
        <v>56</v>
      </c>
    </row>
    <row r="40" spans="1:49" ht="17.100000000000001" hidden="1" customHeight="1" x14ac:dyDescent="0.15">
      <c r="A40" s="12"/>
      <c r="B40" s="538"/>
      <c r="C40" s="539"/>
      <c r="D40" s="527"/>
      <c r="E40" s="528"/>
      <c r="F40" s="528"/>
      <c r="G40" s="528"/>
      <c r="H40" s="528"/>
      <c r="I40" s="529"/>
      <c r="J40" s="640" t="s">
        <v>39</v>
      </c>
      <c r="K40" s="525"/>
      <c r="L40" s="525"/>
      <c r="M40" s="525"/>
      <c r="N40" s="525"/>
      <c r="O40" s="526"/>
      <c r="P40" s="491"/>
      <c r="Q40" s="492"/>
      <c r="R40" s="492"/>
      <c r="S40" s="70" t="s">
        <v>56</v>
      </c>
      <c r="U40" s="436" t="s">
        <v>43</v>
      </c>
      <c r="V40" s="436"/>
      <c r="W40" s="436"/>
      <c r="X40" s="436"/>
      <c r="Y40" s="436"/>
      <c r="Z40" s="436"/>
      <c r="AA40" s="436"/>
      <c r="AB40" s="436"/>
      <c r="AC40" s="436"/>
      <c r="AD40" s="597"/>
      <c r="AE40" s="598"/>
      <c r="AF40" s="598"/>
      <c r="AG40" s="76" t="s">
        <v>56</v>
      </c>
    </row>
    <row r="41" spans="1:49" ht="17.100000000000001" hidden="1" customHeight="1" x14ac:dyDescent="0.15">
      <c r="A41" s="12"/>
      <c r="B41" s="538"/>
      <c r="C41" s="539"/>
      <c r="D41" s="527" t="s">
        <v>44</v>
      </c>
      <c r="E41" s="528"/>
      <c r="F41" s="528"/>
      <c r="G41" s="528"/>
      <c r="H41" s="528"/>
      <c r="I41" s="529"/>
      <c r="J41" s="548" t="s">
        <v>37</v>
      </c>
      <c r="K41" s="549"/>
      <c r="L41" s="549"/>
      <c r="M41" s="549"/>
      <c r="N41" s="549"/>
      <c r="O41" s="550"/>
      <c r="P41" s="493"/>
      <c r="Q41" s="494"/>
      <c r="R41" s="494"/>
      <c r="S41" s="72" t="s">
        <v>56</v>
      </c>
      <c r="U41" s="436" t="s">
        <v>45</v>
      </c>
      <c r="V41" s="436"/>
      <c r="W41" s="436"/>
      <c r="X41" s="436"/>
      <c r="Y41" s="436"/>
      <c r="Z41" s="436"/>
      <c r="AA41" s="436"/>
      <c r="AB41" s="436"/>
      <c r="AC41" s="436"/>
      <c r="AD41" s="597"/>
      <c r="AE41" s="598"/>
      <c r="AF41" s="598"/>
      <c r="AG41" s="76" t="s">
        <v>56</v>
      </c>
    </row>
    <row r="42" spans="1:49" ht="17.100000000000001" hidden="1" customHeight="1" thickBot="1" x14ac:dyDescent="0.2">
      <c r="A42" s="12"/>
      <c r="B42" s="538"/>
      <c r="C42" s="539"/>
      <c r="D42" s="545"/>
      <c r="E42" s="546"/>
      <c r="F42" s="546"/>
      <c r="G42" s="546"/>
      <c r="H42" s="546"/>
      <c r="I42" s="547"/>
      <c r="J42" s="542" t="s">
        <v>39</v>
      </c>
      <c r="K42" s="543"/>
      <c r="L42" s="543"/>
      <c r="M42" s="543"/>
      <c r="N42" s="543"/>
      <c r="O42" s="544"/>
      <c r="P42" s="540"/>
      <c r="Q42" s="541"/>
      <c r="R42" s="541"/>
      <c r="S42" s="73" t="s">
        <v>56</v>
      </c>
      <c r="U42" s="14"/>
      <c r="V42" s="15"/>
      <c r="W42" s="16"/>
      <c r="X42" s="17"/>
      <c r="Y42" s="17"/>
      <c r="Z42" s="17"/>
      <c r="AA42" s="17"/>
      <c r="AB42" s="18"/>
      <c r="AC42" s="18"/>
      <c r="AD42" s="64"/>
      <c r="AE42" s="65"/>
      <c r="AF42" s="65"/>
      <c r="AG42" s="77"/>
    </row>
    <row r="43" spans="1:49" ht="17.100000000000001" hidden="1" customHeight="1" thickTop="1" x14ac:dyDescent="0.15">
      <c r="A43" s="7"/>
      <c r="B43" s="608" t="s">
        <v>46</v>
      </c>
      <c r="C43" s="609"/>
      <c r="D43" s="609"/>
      <c r="E43" s="609"/>
      <c r="F43" s="609"/>
      <c r="G43" s="609"/>
      <c r="H43" s="609"/>
      <c r="I43" s="609"/>
      <c r="J43" s="609"/>
      <c r="K43" s="609"/>
      <c r="L43" s="609"/>
      <c r="M43" s="609"/>
      <c r="N43" s="609"/>
      <c r="O43" s="610"/>
      <c r="P43" s="604"/>
      <c r="Q43" s="605"/>
      <c r="R43" s="605"/>
      <c r="S43" s="74"/>
      <c r="U43" s="608" t="s">
        <v>47</v>
      </c>
      <c r="V43" s="609"/>
      <c r="W43" s="609"/>
      <c r="X43" s="609"/>
      <c r="Y43" s="609"/>
      <c r="Z43" s="609"/>
      <c r="AA43" s="609"/>
      <c r="AB43" s="609"/>
      <c r="AC43" s="609"/>
      <c r="AD43" s="604"/>
      <c r="AE43" s="605"/>
      <c r="AF43" s="605"/>
      <c r="AG43" s="74"/>
    </row>
    <row r="44" spans="1:49" ht="17.100000000000001" hidden="1" customHeight="1" x14ac:dyDescent="0.15">
      <c r="B44" s="395"/>
      <c r="C44" s="396"/>
      <c r="D44" s="396"/>
      <c r="E44" s="396"/>
      <c r="F44" s="396"/>
      <c r="G44" s="396"/>
      <c r="H44" s="396"/>
      <c r="I44" s="396"/>
      <c r="J44" s="396"/>
      <c r="K44" s="396"/>
      <c r="L44" s="396"/>
      <c r="M44" s="396"/>
      <c r="N44" s="396"/>
      <c r="O44" s="397"/>
      <c r="P44" s="606"/>
      <c r="Q44" s="607"/>
      <c r="R44" s="607"/>
      <c r="S44" s="75" t="s">
        <v>56</v>
      </c>
      <c r="U44" s="395"/>
      <c r="V44" s="396"/>
      <c r="W44" s="396"/>
      <c r="X44" s="396"/>
      <c r="Y44" s="396"/>
      <c r="Z44" s="396"/>
      <c r="AA44" s="396"/>
      <c r="AB44" s="396"/>
      <c r="AC44" s="396"/>
      <c r="AD44" s="606"/>
      <c r="AE44" s="607"/>
      <c r="AF44" s="607"/>
      <c r="AG44" s="75" t="s">
        <v>56</v>
      </c>
    </row>
    <row r="45" spans="1:49" ht="9.9499999999999993" hidden="1" customHeight="1" x14ac:dyDescent="0.15"/>
    <row r="46" spans="1:49" ht="20.100000000000001" hidden="1" customHeight="1" x14ac:dyDescent="0.15">
      <c r="A46" s="3">
        <v>1</v>
      </c>
      <c r="B46" s="436" t="s">
        <v>1</v>
      </c>
      <c r="C46" s="436"/>
      <c r="D46" s="436"/>
      <c r="E46" s="436"/>
      <c r="F46" s="436"/>
      <c r="G46" s="436"/>
      <c r="H46" s="313" t="str">
        <f>IF(id="","",id)</f>
        <v/>
      </c>
      <c r="I46" s="314"/>
      <c r="J46" s="315"/>
      <c r="L46" s="624" t="str">
        <f>IF(tourokukbn="","",IF(tourokukbn=1,IF(headofficename="","",headofficename),IF(branchname="","",branchname)))</f>
        <v/>
      </c>
      <c r="M46" s="624"/>
      <c r="N46" s="624"/>
      <c r="O46" s="624"/>
      <c r="P46" s="624"/>
      <c r="Q46" s="624"/>
      <c r="R46" s="624"/>
      <c r="S46" s="624"/>
      <c r="T46" s="624"/>
      <c r="U46" s="624"/>
      <c r="V46" s="624"/>
      <c r="W46" s="624"/>
      <c r="X46" s="624"/>
      <c r="Y46" s="624"/>
      <c r="Z46" s="624"/>
      <c r="AA46" s="624"/>
      <c r="AB46" s="624"/>
      <c r="AC46" s="624"/>
      <c r="AD46" s="624"/>
      <c r="AE46" s="624"/>
      <c r="AF46" s="624"/>
      <c r="AG46" s="624"/>
    </row>
    <row r="47" spans="1:49" ht="9.9499999999999993" hidden="1" customHeight="1" x14ac:dyDescent="0.15">
      <c r="A47" s="19"/>
      <c r="B47" s="6"/>
      <c r="C47" s="6"/>
      <c r="D47" s="6"/>
      <c r="E47" s="6"/>
      <c r="F47" s="6"/>
      <c r="G47" s="6"/>
      <c r="H47" s="6"/>
      <c r="I47" s="6"/>
      <c r="J47" s="7"/>
      <c r="K47" s="7"/>
      <c r="L47" s="7"/>
      <c r="M47" s="7"/>
      <c r="N47" s="7"/>
      <c r="O47" s="7"/>
      <c r="P47" s="7"/>
      <c r="Q47" s="7"/>
      <c r="R47" s="7"/>
      <c r="S47" s="7"/>
      <c r="T47" s="7"/>
      <c r="U47" s="7"/>
      <c r="V47" s="7"/>
      <c r="W47" s="7"/>
      <c r="X47" s="7"/>
      <c r="Y47" s="7"/>
      <c r="Z47" s="7"/>
      <c r="AA47" s="7"/>
      <c r="AB47" s="7"/>
      <c r="AC47" s="7"/>
      <c r="AD47" s="7"/>
      <c r="AE47" s="7"/>
      <c r="AF47" s="7"/>
      <c r="AG47" s="7"/>
    </row>
    <row r="48" spans="1:49" ht="20.100000000000001" customHeight="1" x14ac:dyDescent="0.15">
      <c r="A48" s="4">
        <v>3</v>
      </c>
      <c r="B48" s="436" t="s">
        <v>48</v>
      </c>
      <c r="C48" s="436"/>
      <c r="D48" s="436"/>
      <c r="E48" s="436"/>
      <c r="F48" s="436"/>
      <c r="G48" s="436"/>
      <c r="H48" s="603"/>
      <c r="I48" s="603"/>
      <c r="J48" s="603"/>
      <c r="K48" s="25" t="str">
        <f>IF(syozaikbn="","",VLOOKUP(syozaikbn,$AV$48:$AW$55,2,FALSE))</f>
        <v/>
      </c>
      <c r="AV48" s="40">
        <v>1</v>
      </c>
      <c r="AW48" s="40" t="s">
        <v>481</v>
      </c>
    </row>
    <row r="49" spans="1:49" ht="19.5" customHeight="1" x14ac:dyDescent="0.15">
      <c r="Y49" s="99" t="s">
        <v>340</v>
      </c>
      <c r="Z49" s="3">
        <v>3</v>
      </c>
      <c r="AA49" s="25" t="s">
        <v>276</v>
      </c>
      <c r="AV49" s="40">
        <v>2</v>
      </c>
      <c r="AW49" s="40" t="s">
        <v>338</v>
      </c>
    </row>
    <row r="50" spans="1:49" ht="20.100000000000001" customHeight="1" x14ac:dyDescent="0.15">
      <c r="A50" s="3">
        <v>4</v>
      </c>
      <c r="B50" s="67" t="s">
        <v>122</v>
      </c>
      <c r="C50" s="6"/>
      <c r="D50" s="6"/>
      <c r="E50" s="6"/>
      <c r="F50" s="6"/>
      <c r="G50" s="6"/>
      <c r="AK50" s="2" t="s">
        <v>130</v>
      </c>
      <c r="AM50" s="2">
        <v>1</v>
      </c>
      <c r="AN50" s="2" t="s">
        <v>139</v>
      </c>
      <c r="AQ50" s="2">
        <v>1</v>
      </c>
      <c r="AR50" s="2" t="s">
        <v>125</v>
      </c>
      <c r="AV50" s="40">
        <v>3</v>
      </c>
      <c r="AW50" s="40" t="s">
        <v>482</v>
      </c>
    </row>
    <row r="51" spans="1:49" ht="20.100000000000001" customHeight="1" x14ac:dyDescent="0.15">
      <c r="A51" s="6"/>
      <c r="B51" s="436" t="s">
        <v>130</v>
      </c>
      <c r="C51" s="436"/>
      <c r="D51" s="603"/>
      <c r="E51" s="603"/>
      <c r="F51" s="68" t="s">
        <v>134</v>
      </c>
      <c r="G51" s="11"/>
      <c r="K51" s="436" t="s">
        <v>131</v>
      </c>
      <c r="L51" s="436"/>
      <c r="M51" s="603"/>
      <c r="N51" s="603"/>
      <c r="O51" s="31" t="s">
        <v>135</v>
      </c>
      <c r="V51" s="436" t="s">
        <v>132</v>
      </c>
      <c r="W51" s="436"/>
      <c r="X51" s="717"/>
      <c r="Y51" s="718"/>
      <c r="AA51" s="436" t="s">
        <v>133</v>
      </c>
      <c r="AB51" s="436"/>
      <c r="AC51" s="634"/>
      <c r="AD51" s="635"/>
      <c r="AE51" s="635"/>
      <c r="AF51" s="636"/>
      <c r="AM51" s="2">
        <v>2</v>
      </c>
      <c r="AN51" s="2" t="s">
        <v>140</v>
      </c>
      <c r="AQ51" s="2">
        <v>2</v>
      </c>
      <c r="AR51" s="2" t="s">
        <v>124</v>
      </c>
      <c r="AV51" s="40">
        <v>4</v>
      </c>
      <c r="AW51" s="40" t="s">
        <v>339</v>
      </c>
    </row>
    <row r="52" spans="1:49" ht="9.9499999999999993" customHeight="1" x14ac:dyDescent="0.15">
      <c r="A52" s="6"/>
      <c r="E52" s="11"/>
      <c r="F52" s="11"/>
      <c r="G52" s="11"/>
      <c r="AQ52" s="2">
        <v>3</v>
      </c>
      <c r="AR52" s="2" t="s">
        <v>123</v>
      </c>
      <c r="AV52" s="40">
        <v>5</v>
      </c>
      <c r="AW52" s="40" t="s">
        <v>483</v>
      </c>
    </row>
    <row r="53" spans="1:49" ht="9.9499999999999993" customHeight="1" x14ac:dyDescent="0.15">
      <c r="A53" s="19"/>
      <c r="B53" s="6"/>
      <c r="C53" s="6"/>
      <c r="D53" s="6"/>
      <c r="E53" s="6"/>
      <c r="F53" s="6"/>
      <c r="G53" s="6"/>
      <c r="H53" s="6"/>
      <c r="I53" s="6"/>
      <c r="J53" s="7"/>
      <c r="K53" s="7"/>
      <c r="L53" s="7"/>
      <c r="M53" s="7"/>
      <c r="N53" s="7"/>
      <c r="O53" s="7"/>
      <c r="P53" s="7"/>
      <c r="Q53" s="7"/>
      <c r="R53" s="7"/>
      <c r="S53" s="7"/>
      <c r="T53" s="7"/>
      <c r="U53" s="7"/>
      <c r="V53" s="7"/>
      <c r="W53" s="7"/>
      <c r="X53" s="7"/>
      <c r="Y53" s="7"/>
      <c r="Z53" s="7"/>
      <c r="AA53" s="7"/>
      <c r="AB53" s="7"/>
      <c r="AC53" s="7"/>
      <c r="AD53" s="7"/>
      <c r="AE53" s="7"/>
      <c r="AF53" s="7"/>
      <c r="AG53" s="7"/>
      <c r="AV53" s="40">
        <v>6</v>
      </c>
      <c r="AW53" s="40" t="s">
        <v>484</v>
      </c>
    </row>
    <row r="54" spans="1:49" ht="20.100000000000001" customHeight="1" x14ac:dyDescent="0.15">
      <c r="A54" s="3">
        <v>5</v>
      </c>
      <c r="B54" s="2" t="s">
        <v>272</v>
      </c>
      <c r="AV54" s="40">
        <v>7</v>
      </c>
      <c r="AW54" s="40" t="s">
        <v>485</v>
      </c>
    </row>
    <row r="55" spans="1:49" ht="20.100000000000001" customHeight="1" x14ac:dyDescent="0.15">
      <c r="B55" s="481" t="s">
        <v>74</v>
      </c>
      <c r="C55" s="481"/>
      <c r="D55" s="379" t="s">
        <v>273</v>
      </c>
      <c r="E55" s="393"/>
      <c r="F55" s="393"/>
      <c r="G55" s="393"/>
      <c r="H55" s="393"/>
      <c r="I55" s="393"/>
      <c r="J55" s="393"/>
      <c r="K55" s="91"/>
      <c r="L55" s="477" t="s">
        <v>49</v>
      </c>
      <c r="M55" s="478"/>
      <c r="N55" s="478"/>
      <c r="O55" s="478"/>
      <c r="P55" s="478"/>
      <c r="Q55" s="479"/>
      <c r="R55" s="379" t="s">
        <v>76</v>
      </c>
      <c r="S55" s="393"/>
      <c r="T55" s="393"/>
      <c r="U55" s="393"/>
      <c r="V55" s="393"/>
      <c r="W55" s="394"/>
      <c r="X55" s="379" t="s">
        <v>77</v>
      </c>
      <c r="Y55" s="393"/>
      <c r="Z55" s="393"/>
      <c r="AA55" s="393"/>
      <c r="AB55" s="393"/>
      <c r="AC55" s="379" t="s">
        <v>268</v>
      </c>
      <c r="AD55" s="393"/>
      <c r="AE55" s="393"/>
      <c r="AF55" s="393"/>
      <c r="AG55" s="394"/>
      <c r="AH55" s="20"/>
      <c r="AV55" s="40">
        <v>8</v>
      </c>
      <c r="AW55" s="40" t="s">
        <v>486</v>
      </c>
    </row>
    <row r="56" spans="1:49" ht="20.100000000000001" customHeight="1" x14ac:dyDescent="0.15">
      <c r="B56" s="482"/>
      <c r="C56" s="482"/>
      <c r="D56" s="395"/>
      <c r="E56" s="396"/>
      <c r="F56" s="396"/>
      <c r="G56" s="396"/>
      <c r="H56" s="396"/>
      <c r="I56" s="396"/>
      <c r="J56" s="396"/>
      <c r="K56" s="92"/>
      <c r="L56" s="302" t="s">
        <v>50</v>
      </c>
      <c r="M56" s="303"/>
      <c r="N56" s="480" t="s">
        <v>51</v>
      </c>
      <c r="O56" s="303"/>
      <c r="P56" s="480" t="s">
        <v>67</v>
      </c>
      <c r="Q56" s="304"/>
      <c r="R56" s="395"/>
      <c r="S56" s="396"/>
      <c r="T56" s="396"/>
      <c r="U56" s="396"/>
      <c r="V56" s="396"/>
      <c r="W56" s="397"/>
      <c r="X56" s="395"/>
      <c r="Y56" s="396"/>
      <c r="Z56" s="396"/>
      <c r="AA56" s="396"/>
      <c r="AB56" s="396"/>
      <c r="AC56" s="395"/>
      <c r="AD56" s="396"/>
      <c r="AE56" s="396"/>
      <c r="AF56" s="396"/>
      <c r="AG56" s="397"/>
      <c r="AH56" s="20"/>
    </row>
    <row r="57" spans="1:49" ht="20.100000000000001" customHeight="1" x14ac:dyDescent="0.15">
      <c r="B57" s="436" t="s">
        <v>50</v>
      </c>
      <c r="C57" s="436"/>
      <c r="D57" s="474" t="s">
        <v>274</v>
      </c>
      <c r="E57" s="475"/>
      <c r="F57" s="475"/>
      <c r="G57" s="475"/>
      <c r="H57" s="475"/>
      <c r="I57" s="297"/>
      <c r="J57" s="299"/>
      <c r="K57" s="298"/>
      <c r="L57" s="307"/>
      <c r="M57" s="299"/>
      <c r="N57" s="297"/>
      <c r="O57" s="299"/>
      <c r="P57" s="297"/>
      <c r="Q57" s="298"/>
      <c r="R57" s="29"/>
      <c r="S57" s="30"/>
      <c r="T57" s="30"/>
      <c r="U57" s="30"/>
      <c r="V57" s="94"/>
      <c r="W57" s="32" t="s">
        <v>54</v>
      </c>
      <c r="X57" s="33"/>
      <c r="Y57" s="34"/>
      <c r="Z57" s="34"/>
      <c r="AA57" s="34"/>
      <c r="AB57" s="34"/>
      <c r="AC57" s="29"/>
      <c r="AD57" s="30"/>
      <c r="AE57" s="30"/>
      <c r="AF57" s="30"/>
      <c r="AG57" s="32" t="s">
        <v>56</v>
      </c>
      <c r="AH57" s="21"/>
    </row>
    <row r="58" spans="1:49" ht="20.100000000000001" customHeight="1" x14ac:dyDescent="0.15">
      <c r="B58" s="436"/>
      <c r="C58" s="436"/>
      <c r="D58" s="472" t="s">
        <v>78</v>
      </c>
      <c r="E58" s="473"/>
      <c r="F58" s="473"/>
      <c r="G58" s="473"/>
      <c r="H58" s="473"/>
      <c r="I58" s="473"/>
      <c r="J58" s="311" t="s">
        <v>80</v>
      </c>
      <c r="K58" s="312"/>
      <c r="L58" s="308"/>
      <c r="M58" s="301"/>
      <c r="N58" s="300"/>
      <c r="O58" s="301"/>
      <c r="P58" s="300"/>
      <c r="Q58" s="316"/>
      <c r="R58" s="448"/>
      <c r="S58" s="449"/>
      <c r="T58" s="449"/>
      <c r="U58" s="449"/>
      <c r="V58" s="449"/>
      <c r="W58" s="450"/>
      <c r="X58" s="454"/>
      <c r="Y58" s="455"/>
      <c r="Z58" s="455"/>
      <c r="AA58" s="455"/>
      <c r="AB58" s="455"/>
      <c r="AC58" s="448"/>
      <c r="AD58" s="449"/>
      <c r="AE58" s="449"/>
      <c r="AF58" s="449"/>
      <c r="AG58" s="450"/>
      <c r="AM58" s="2">
        <v>1</v>
      </c>
      <c r="AN58" s="2" t="s">
        <v>125</v>
      </c>
      <c r="AQ58" s="2">
        <v>1</v>
      </c>
      <c r="AR58" s="2" t="s">
        <v>145</v>
      </c>
    </row>
    <row r="59" spans="1:49" ht="20.100000000000001" customHeight="1" x14ac:dyDescent="0.15">
      <c r="B59" s="436"/>
      <c r="C59" s="436"/>
      <c r="D59" s="309" t="s">
        <v>79</v>
      </c>
      <c r="E59" s="310"/>
      <c r="F59" s="310"/>
      <c r="G59" s="310"/>
      <c r="H59" s="310"/>
      <c r="I59" s="310"/>
      <c r="J59" s="305" t="s">
        <v>81</v>
      </c>
      <c r="K59" s="306"/>
      <c r="L59" s="415"/>
      <c r="M59" s="483"/>
      <c r="N59" s="317"/>
      <c r="O59" s="483"/>
      <c r="P59" s="317"/>
      <c r="Q59" s="318"/>
      <c r="R59" s="448"/>
      <c r="S59" s="449"/>
      <c r="T59" s="449"/>
      <c r="U59" s="449"/>
      <c r="V59" s="449"/>
      <c r="W59" s="450"/>
      <c r="X59" s="456"/>
      <c r="Y59" s="457"/>
      <c r="Z59" s="457"/>
      <c r="AA59" s="457"/>
      <c r="AB59" s="457"/>
      <c r="AC59" s="451"/>
      <c r="AD59" s="452"/>
      <c r="AE59" s="452"/>
      <c r="AF59" s="452"/>
      <c r="AG59" s="453"/>
      <c r="AM59" s="2">
        <v>2</v>
      </c>
      <c r="AN59" s="2" t="s">
        <v>124</v>
      </c>
    </row>
    <row r="60" spans="1:49" ht="20.100000000000001" customHeight="1" x14ac:dyDescent="0.15">
      <c r="B60" s="476" t="s">
        <v>51</v>
      </c>
      <c r="C60" s="476"/>
      <c r="D60" s="485" t="s">
        <v>274</v>
      </c>
      <c r="E60" s="486"/>
      <c r="F60" s="486"/>
      <c r="G60" s="486"/>
      <c r="H60" s="486"/>
      <c r="I60" s="297"/>
      <c r="J60" s="299"/>
      <c r="K60" s="298"/>
      <c r="L60" s="307"/>
      <c r="M60" s="299"/>
      <c r="N60" s="297"/>
      <c r="O60" s="299"/>
      <c r="P60" s="297"/>
      <c r="Q60" s="298"/>
      <c r="R60" s="29"/>
      <c r="S60" s="30"/>
      <c r="T60" s="30"/>
      <c r="U60" s="30"/>
      <c r="V60" s="30"/>
      <c r="W60" s="95"/>
      <c r="X60" s="33"/>
      <c r="Y60" s="34"/>
      <c r="Z60" s="34"/>
      <c r="AA60" s="34"/>
      <c r="AB60" s="34"/>
      <c r="AC60" s="29"/>
      <c r="AD60" s="30"/>
      <c r="AE60" s="30"/>
      <c r="AF60" s="30"/>
      <c r="AG60" s="93"/>
    </row>
    <row r="61" spans="1:49" ht="20.100000000000001" customHeight="1" x14ac:dyDescent="0.15">
      <c r="B61" s="436"/>
      <c r="C61" s="436"/>
      <c r="D61" s="472" t="s">
        <v>78</v>
      </c>
      <c r="E61" s="484"/>
      <c r="F61" s="484"/>
      <c r="G61" s="484"/>
      <c r="H61" s="484"/>
      <c r="I61" s="484"/>
      <c r="J61" s="311" t="s">
        <v>80</v>
      </c>
      <c r="K61" s="312"/>
      <c r="L61" s="308"/>
      <c r="M61" s="301"/>
      <c r="N61" s="300"/>
      <c r="O61" s="301"/>
      <c r="P61" s="300"/>
      <c r="Q61" s="316"/>
      <c r="R61" s="448"/>
      <c r="S61" s="449"/>
      <c r="T61" s="449"/>
      <c r="U61" s="449"/>
      <c r="V61" s="449"/>
      <c r="W61" s="450"/>
      <c r="X61" s="454"/>
      <c r="Y61" s="455"/>
      <c r="Z61" s="455"/>
      <c r="AA61" s="455"/>
      <c r="AB61" s="455"/>
      <c r="AC61" s="448"/>
      <c r="AD61" s="449"/>
      <c r="AE61" s="449"/>
      <c r="AF61" s="449"/>
      <c r="AG61" s="450"/>
    </row>
    <row r="62" spans="1:49" ht="20.100000000000001" customHeight="1" x14ac:dyDescent="0.15">
      <c r="B62" s="436"/>
      <c r="C62" s="436"/>
      <c r="D62" s="309" t="s">
        <v>79</v>
      </c>
      <c r="E62" s="310"/>
      <c r="F62" s="310"/>
      <c r="G62" s="310"/>
      <c r="H62" s="310"/>
      <c r="I62" s="310"/>
      <c r="J62" s="305" t="s">
        <v>81</v>
      </c>
      <c r="K62" s="306"/>
      <c r="L62" s="415"/>
      <c r="M62" s="483"/>
      <c r="N62" s="317"/>
      <c r="O62" s="483"/>
      <c r="P62" s="317"/>
      <c r="Q62" s="318"/>
      <c r="R62" s="448"/>
      <c r="S62" s="449"/>
      <c r="T62" s="449"/>
      <c r="U62" s="449"/>
      <c r="V62" s="449"/>
      <c r="W62" s="450"/>
      <c r="X62" s="456"/>
      <c r="Y62" s="457"/>
      <c r="Z62" s="457"/>
      <c r="AA62" s="457"/>
      <c r="AB62" s="457"/>
      <c r="AC62" s="451"/>
      <c r="AD62" s="452"/>
      <c r="AE62" s="452"/>
      <c r="AF62" s="452"/>
      <c r="AG62" s="453"/>
    </row>
    <row r="63" spans="1:49" ht="20.100000000000001" customHeight="1" x14ac:dyDescent="0.15">
      <c r="B63" s="31"/>
      <c r="C63" s="31" t="s">
        <v>136</v>
      </c>
      <c r="L63" s="313" t="s">
        <v>269</v>
      </c>
      <c r="M63" s="314"/>
      <c r="N63" s="314"/>
      <c r="O63" s="314"/>
      <c r="P63" s="314"/>
      <c r="Q63" s="315"/>
      <c r="R63" s="402"/>
      <c r="S63" s="403"/>
      <c r="T63" s="403"/>
      <c r="U63" s="403"/>
      <c r="V63" s="403"/>
      <c r="W63" s="404"/>
      <c r="X63" s="461" t="s">
        <v>52</v>
      </c>
      <c r="Y63" s="462"/>
      <c r="Z63" s="462"/>
      <c r="AA63" s="462"/>
      <c r="AB63" s="463"/>
      <c r="AC63" s="110"/>
      <c r="AD63" s="110"/>
      <c r="AE63" s="110"/>
      <c r="AF63" s="110"/>
      <c r="AG63" s="110"/>
    </row>
    <row r="64" spans="1:49" ht="20.100000000000001" customHeight="1" x14ac:dyDescent="0.15">
      <c r="B64" s="31"/>
      <c r="C64" s="1" t="s">
        <v>137</v>
      </c>
      <c r="L64" s="313" t="s">
        <v>267</v>
      </c>
      <c r="M64" s="314"/>
      <c r="N64" s="314"/>
      <c r="O64" s="314"/>
      <c r="P64" s="314"/>
      <c r="Q64" s="315"/>
      <c r="R64" s="458" t="str">
        <f>IF(AND(yearaveragegaku1="",yearaveragegaku2="",yearaveragegaku3=""),"",SUM(yearaveragegaku1+yearaveragegaku2+yearaveragegaku3))</f>
        <v/>
      </c>
      <c r="S64" s="459"/>
      <c r="T64" s="459"/>
      <c r="U64" s="459"/>
      <c r="V64" s="459"/>
      <c r="W64" s="460"/>
      <c r="X64" s="464"/>
      <c r="Y64" s="465"/>
      <c r="Z64" s="465"/>
      <c r="AA64" s="465"/>
      <c r="AB64" s="466"/>
      <c r="AC64" s="96"/>
      <c r="AD64" s="96"/>
      <c r="AE64" s="96"/>
      <c r="AF64" s="96"/>
      <c r="AG64" s="96"/>
    </row>
    <row r="65" spans="1:38" s="40" customFormat="1" ht="20.100000000000001" customHeight="1" x14ac:dyDescent="0.15">
      <c r="B65" s="276"/>
      <c r="C65" s="277"/>
      <c r="L65" s="280"/>
      <c r="M65" s="280"/>
      <c r="N65" s="280"/>
      <c r="O65" s="280"/>
      <c r="P65" s="280"/>
      <c r="Q65" s="280"/>
      <c r="R65" s="281"/>
      <c r="S65" s="281"/>
      <c r="T65" s="281"/>
      <c r="U65" s="281"/>
      <c r="V65" s="281"/>
      <c r="W65" s="281"/>
      <c r="X65" s="282"/>
      <c r="Y65" s="282"/>
      <c r="Z65" s="282"/>
      <c r="AA65" s="282"/>
      <c r="AB65" s="282"/>
      <c r="AC65" s="281"/>
      <c r="AD65" s="281"/>
      <c r="AE65" s="281"/>
      <c r="AF65" s="281"/>
      <c r="AG65" s="281"/>
    </row>
    <row r="66" spans="1:38" ht="20.100000000000001" customHeight="1" x14ac:dyDescent="0.15">
      <c r="B66" s="31"/>
      <c r="C66" s="1"/>
      <c r="L66" s="283"/>
      <c r="M66" s="283"/>
      <c r="N66" s="283"/>
      <c r="O66" s="283"/>
      <c r="P66" s="283"/>
      <c r="Q66" s="283"/>
      <c r="R66" s="281"/>
      <c r="S66" s="281"/>
      <c r="T66" s="281"/>
      <c r="U66" s="281"/>
      <c r="V66" s="281"/>
      <c r="W66" s="281"/>
      <c r="X66" s="282"/>
      <c r="Y66" s="282"/>
      <c r="Z66" s="282"/>
      <c r="AA66" s="282"/>
      <c r="AB66" s="282"/>
      <c r="AC66" s="281"/>
      <c r="AD66" s="281"/>
      <c r="AE66" s="281"/>
      <c r="AF66" s="281"/>
      <c r="AG66" s="281"/>
    </row>
    <row r="67" spans="1:38" ht="20.100000000000001" customHeight="1" x14ac:dyDescent="0.15">
      <c r="A67" s="275">
        <v>1</v>
      </c>
      <c r="B67" s="436" t="s">
        <v>1</v>
      </c>
      <c r="C67" s="436"/>
      <c r="D67" s="436"/>
      <c r="E67" s="436"/>
      <c r="F67" s="436"/>
      <c r="G67" s="436"/>
      <c r="H67" s="313" t="str">
        <f>IF(id="","",id)</f>
        <v/>
      </c>
      <c r="I67" s="314"/>
      <c r="J67" s="315"/>
      <c r="L67" s="637" t="str">
        <f>IF(tourokukbn="","",IF(tourokukbn=1,IF(headofficename="","",headofficename),IF(branchname="","",branchname)))</f>
        <v/>
      </c>
      <c r="M67" s="637"/>
      <c r="N67" s="637"/>
      <c r="O67" s="637"/>
      <c r="P67" s="637"/>
      <c r="Q67" s="637"/>
      <c r="R67" s="637"/>
      <c r="S67" s="637"/>
      <c r="T67" s="637"/>
      <c r="U67" s="637"/>
      <c r="V67" s="637"/>
      <c r="W67" s="637"/>
      <c r="X67" s="637"/>
      <c r="Y67" s="637"/>
      <c r="Z67" s="637"/>
      <c r="AA67" s="637"/>
      <c r="AB67" s="637"/>
      <c r="AC67" s="637"/>
      <c r="AD67" s="637"/>
      <c r="AE67" s="637"/>
      <c r="AF67" s="637"/>
      <c r="AG67" s="637"/>
    </row>
    <row r="68" spans="1:38" ht="20.100000000000001" customHeight="1" x14ac:dyDescent="0.15">
      <c r="B68" s="31"/>
      <c r="C68" s="1"/>
      <c r="L68" s="283"/>
      <c r="M68" s="283"/>
      <c r="N68" s="283"/>
      <c r="O68" s="283"/>
      <c r="P68" s="283"/>
      <c r="Q68" s="283"/>
      <c r="R68" s="281"/>
      <c r="S68" s="281"/>
      <c r="T68" s="281"/>
      <c r="U68" s="281"/>
      <c r="V68" s="281"/>
      <c r="W68" s="281"/>
      <c r="X68" s="282"/>
      <c r="Y68" s="282"/>
      <c r="Z68" s="282"/>
      <c r="AA68" s="282"/>
      <c r="AB68" s="282"/>
      <c r="AC68" s="281"/>
      <c r="AD68" s="281"/>
      <c r="AE68" s="281"/>
      <c r="AF68" s="281"/>
      <c r="AG68" s="281"/>
    </row>
    <row r="69" spans="1:38" ht="9.9499999999999993" customHeight="1" x14ac:dyDescent="0.15"/>
    <row r="70" spans="1:38" ht="20.100000000000001" customHeight="1" x14ac:dyDescent="0.15">
      <c r="A70" s="3">
        <v>6</v>
      </c>
      <c r="B70" s="2" t="s">
        <v>53</v>
      </c>
      <c r="M70" s="22"/>
    </row>
    <row r="71" spans="1:38" ht="20.100000000000001" customHeight="1" x14ac:dyDescent="0.15">
      <c r="B71" s="355" t="s">
        <v>55</v>
      </c>
      <c r="C71" s="356"/>
      <c r="D71" s="356"/>
      <c r="E71" s="356"/>
      <c r="F71" s="356"/>
      <c r="G71" s="357"/>
      <c r="H71" s="430"/>
      <c r="I71" s="431"/>
      <c r="J71" s="431"/>
      <c r="K71" s="431"/>
      <c r="L71" s="431"/>
      <c r="M71" s="432"/>
      <c r="N71" s="428" t="s">
        <v>54</v>
      </c>
      <c r="O71" s="429"/>
    </row>
    <row r="72" spans="1:38" ht="20.100000000000001" customHeight="1" x14ac:dyDescent="0.15">
      <c r="B72" s="302" t="s">
        <v>57</v>
      </c>
      <c r="C72" s="303"/>
      <c r="D72" s="303"/>
      <c r="E72" s="303"/>
      <c r="F72" s="303"/>
      <c r="G72" s="304"/>
      <c r="H72" s="433"/>
      <c r="I72" s="434"/>
      <c r="J72" s="434"/>
      <c r="K72" s="434"/>
      <c r="L72" s="434"/>
      <c r="M72" s="435"/>
      <c r="N72" s="426" t="s">
        <v>54</v>
      </c>
      <c r="O72" s="427"/>
    </row>
    <row r="73" spans="1:38" ht="9.9499999999999993" customHeight="1" x14ac:dyDescent="0.15"/>
    <row r="74" spans="1:38" ht="20.100000000000001" customHeight="1" x14ac:dyDescent="0.15">
      <c r="A74" s="4">
        <v>7</v>
      </c>
      <c r="B74" s="23" t="s">
        <v>261</v>
      </c>
      <c r="C74" s="24"/>
      <c r="D74" s="24"/>
      <c r="E74" s="24"/>
      <c r="F74" s="24"/>
      <c r="G74" s="24"/>
      <c r="H74" s="24"/>
      <c r="I74" s="24"/>
      <c r="J74" s="24"/>
      <c r="K74" s="24"/>
      <c r="L74" s="24"/>
    </row>
    <row r="75" spans="1:38" ht="20.100000000000001" customHeight="1" x14ac:dyDescent="0.15">
      <c r="B75" s="405" t="s">
        <v>476</v>
      </c>
      <c r="C75" s="406"/>
      <c r="D75" s="406"/>
      <c r="E75" s="406"/>
      <c r="F75" s="490" t="s">
        <v>480</v>
      </c>
      <c r="G75" s="356"/>
      <c r="H75" s="356"/>
      <c r="I75" s="356"/>
      <c r="J75" s="356"/>
      <c r="K75" s="356" t="s">
        <v>262</v>
      </c>
      <c r="L75" s="357"/>
      <c r="M75" s="721"/>
      <c r="N75" s="722"/>
      <c r="O75" s="722"/>
      <c r="P75" s="722"/>
      <c r="Q75" s="273" t="s">
        <v>56</v>
      </c>
      <c r="S75" s="97">
        <v>8</v>
      </c>
      <c r="T75" s="313" t="s">
        <v>73</v>
      </c>
      <c r="U75" s="314"/>
      <c r="V75" s="314"/>
      <c r="W75" s="314"/>
      <c r="X75" s="314"/>
      <c r="Y75" s="315"/>
      <c r="Z75" s="443"/>
      <c r="AA75" s="444"/>
      <c r="AB75" s="444"/>
      <c r="AC75" s="28" t="s">
        <v>58</v>
      </c>
    </row>
    <row r="76" spans="1:38" ht="20.100000000000001" customHeight="1" x14ac:dyDescent="0.15">
      <c r="B76" s="407" t="s">
        <v>265</v>
      </c>
      <c r="C76" s="408"/>
      <c r="D76" s="408"/>
      <c r="E76" s="408"/>
      <c r="F76" s="408"/>
      <c r="G76" s="408"/>
      <c r="H76" s="408"/>
      <c r="I76" s="408"/>
      <c r="J76" s="408"/>
      <c r="K76" s="408" t="s">
        <v>263</v>
      </c>
      <c r="L76" s="409"/>
      <c r="M76" s="410"/>
      <c r="N76" s="411"/>
      <c r="O76" s="411"/>
      <c r="P76" s="411"/>
      <c r="Q76" s="26" t="s">
        <v>56</v>
      </c>
    </row>
    <row r="77" spans="1:38" ht="20.100000000000001" customHeight="1" x14ac:dyDescent="0.15">
      <c r="B77" s="407" t="s">
        <v>59</v>
      </c>
      <c r="C77" s="408"/>
      <c r="D77" s="408"/>
      <c r="E77" s="408"/>
      <c r="F77" s="408"/>
      <c r="G77" s="408"/>
      <c r="H77" s="408"/>
      <c r="I77" s="408" t="s">
        <v>264</v>
      </c>
      <c r="J77" s="408"/>
      <c r="K77" s="408"/>
      <c r="L77" s="409"/>
      <c r="M77" s="745">
        <f>SUM(M75:P76)</f>
        <v>0</v>
      </c>
      <c r="N77" s="746"/>
      <c r="O77" s="746"/>
      <c r="P77" s="746"/>
      <c r="Q77" s="26" t="s">
        <v>56</v>
      </c>
      <c r="S77" s="97">
        <v>9</v>
      </c>
      <c r="T77" s="2" t="s">
        <v>69</v>
      </c>
    </row>
    <row r="78" spans="1:38" ht="20.100000000000001" customHeight="1" x14ac:dyDescent="0.15">
      <c r="B78" s="412" t="s">
        <v>266</v>
      </c>
      <c r="C78" s="413"/>
      <c r="D78" s="413"/>
      <c r="E78" s="413"/>
      <c r="F78" s="413"/>
      <c r="G78" s="413"/>
      <c r="H78" s="413"/>
      <c r="I78" s="413"/>
      <c r="J78" s="413"/>
      <c r="K78" s="413"/>
      <c r="L78" s="414"/>
      <c r="M78" s="415"/>
      <c r="N78" s="416"/>
      <c r="O78" s="417"/>
      <c r="P78" s="418"/>
      <c r="Q78" s="27" t="s">
        <v>56</v>
      </c>
      <c r="S78" s="6"/>
      <c r="T78" s="355" t="s">
        <v>71</v>
      </c>
      <c r="U78" s="356"/>
      <c r="V78" s="356"/>
      <c r="W78" s="356"/>
      <c r="X78" s="356"/>
      <c r="Y78" s="357"/>
      <c r="Z78" s="35" t="s">
        <v>60</v>
      </c>
      <c r="AA78" s="445"/>
      <c r="AB78" s="445"/>
      <c r="AC78" s="37" t="s">
        <v>61</v>
      </c>
    </row>
    <row r="79" spans="1:38" ht="20.100000000000001" customHeight="1" x14ac:dyDescent="0.15">
      <c r="B79" s="419" t="s">
        <v>479</v>
      </c>
      <c r="C79" s="419"/>
      <c r="D79" s="419"/>
      <c r="E79" s="419"/>
      <c r="F79" s="419"/>
      <c r="G79" s="419"/>
      <c r="H79" s="419"/>
      <c r="I79" s="419"/>
      <c r="J79" s="419"/>
      <c r="K79" s="419"/>
      <c r="L79" s="419"/>
      <c r="M79" s="419"/>
      <c r="N79" s="419"/>
      <c r="O79" s="419"/>
      <c r="P79" s="419"/>
      <c r="Q79" s="419"/>
      <c r="T79" s="440" t="s">
        <v>72</v>
      </c>
      <c r="U79" s="441"/>
      <c r="V79" s="441"/>
      <c r="W79" s="441"/>
      <c r="X79" s="441"/>
      <c r="Y79" s="442"/>
      <c r="Z79" s="36" t="s">
        <v>60</v>
      </c>
      <c r="AA79" s="398" t="str">
        <f>IF(keiyakurate1="","",100-keiyakurate1)</f>
        <v/>
      </c>
      <c r="AB79" s="398"/>
      <c r="AC79" s="38" t="s">
        <v>61</v>
      </c>
    </row>
    <row r="80" spans="1:38" ht="20.100000000000001" customHeight="1" x14ac:dyDescent="0.15">
      <c r="B80" s="80"/>
      <c r="C80" s="10"/>
      <c r="D80" s="10"/>
      <c r="E80" s="10"/>
      <c r="F80" s="10"/>
      <c r="G80" s="10"/>
      <c r="H80" s="10"/>
      <c r="I80" s="10"/>
      <c r="J80" s="10"/>
      <c r="K80" s="10"/>
      <c r="L80" s="10"/>
      <c r="M80" s="284"/>
      <c r="N80" s="284"/>
      <c r="O80" s="284"/>
      <c r="P80" s="284"/>
      <c r="Q80" s="285"/>
      <c r="AL80" s="2" t="s">
        <v>118</v>
      </c>
    </row>
    <row r="81" spans="1:43" ht="15" customHeight="1" x14ac:dyDescent="0.15">
      <c r="B81" s="80"/>
      <c r="M81" s="286"/>
      <c r="N81" s="286"/>
      <c r="O81" s="286"/>
      <c r="P81" s="286"/>
      <c r="Q81" s="286"/>
    </row>
    <row r="82" spans="1:43" ht="9.9499999999999993" customHeight="1" x14ac:dyDescent="0.15">
      <c r="B82" s="80"/>
    </row>
    <row r="83" spans="1:43" ht="20.100000000000001" customHeight="1" x14ac:dyDescent="0.15">
      <c r="A83" s="97">
        <v>10</v>
      </c>
      <c r="B83" s="2" t="s">
        <v>253</v>
      </c>
      <c r="W83" s="86" t="s">
        <v>254</v>
      </c>
    </row>
    <row r="84" spans="1:43" ht="20.100000000000001" customHeight="1" x14ac:dyDescent="0.15">
      <c r="B84" s="798" t="s">
        <v>70</v>
      </c>
      <c r="C84" s="320"/>
      <c r="D84" s="320"/>
      <c r="E84" s="321"/>
      <c r="F84" s="319" t="s">
        <v>126</v>
      </c>
      <c r="G84" s="320"/>
      <c r="H84" s="320"/>
      <c r="I84" s="321"/>
      <c r="J84" s="795" t="s">
        <v>119</v>
      </c>
      <c r="K84" s="796"/>
      <c r="L84" s="796"/>
      <c r="M84" s="796"/>
      <c r="N84" s="796"/>
      <c r="O84" s="796"/>
      <c r="P84" s="796"/>
      <c r="Q84" s="797"/>
      <c r="R84" s="467" t="s">
        <v>128</v>
      </c>
      <c r="S84" s="320"/>
      <c r="T84" s="320"/>
      <c r="U84" s="321"/>
      <c r="V84" s="786"/>
      <c r="W84" s="787"/>
      <c r="X84" s="787"/>
      <c r="Y84" s="787"/>
      <c r="Z84" s="787"/>
      <c r="AA84" s="787"/>
      <c r="AB84" s="787"/>
      <c r="AC84" s="787"/>
      <c r="AD84" s="787"/>
      <c r="AE84" s="787"/>
      <c r="AF84" s="787"/>
      <c r="AG84" s="788"/>
    </row>
    <row r="85" spans="1:43" ht="20.100000000000001" customHeight="1" x14ac:dyDescent="0.15">
      <c r="B85" s="468"/>
      <c r="C85" s="322"/>
      <c r="D85" s="322"/>
      <c r="E85" s="323"/>
      <c r="F85" s="322"/>
      <c r="G85" s="322"/>
      <c r="H85" s="322"/>
      <c r="I85" s="323"/>
      <c r="J85" s="801" t="s">
        <v>255</v>
      </c>
      <c r="K85" s="802"/>
      <c r="L85" s="802"/>
      <c r="M85" s="802"/>
      <c r="N85" s="324" t="s">
        <v>256</v>
      </c>
      <c r="O85" s="325"/>
      <c r="P85" s="325"/>
      <c r="Q85" s="326"/>
      <c r="R85" s="468"/>
      <c r="S85" s="322"/>
      <c r="T85" s="322"/>
      <c r="U85" s="323"/>
      <c r="V85" s="789"/>
      <c r="W85" s="790"/>
      <c r="X85" s="790"/>
      <c r="Y85" s="790"/>
      <c r="Z85" s="790"/>
      <c r="AA85" s="790"/>
      <c r="AB85" s="790"/>
      <c r="AC85" s="790"/>
      <c r="AD85" s="790"/>
      <c r="AE85" s="790"/>
      <c r="AF85" s="790"/>
      <c r="AG85" s="791"/>
    </row>
    <row r="86" spans="1:43" ht="20.100000000000001" customHeight="1" x14ac:dyDescent="0.15">
      <c r="B86" s="223"/>
      <c r="C86" s="295" t="s">
        <v>127</v>
      </c>
      <c r="D86" s="295"/>
      <c r="E86" s="296"/>
      <c r="F86" s="225"/>
      <c r="G86" s="329" t="s">
        <v>144</v>
      </c>
      <c r="H86" s="330"/>
      <c r="I86" s="331"/>
      <c r="J86" s="227"/>
      <c r="K86" s="327" t="s">
        <v>257</v>
      </c>
      <c r="L86" s="328"/>
      <c r="M86" s="328"/>
      <c r="N86" s="228"/>
      <c r="O86" s="803" t="s">
        <v>258</v>
      </c>
      <c r="P86" s="804"/>
      <c r="Q86" s="805"/>
      <c r="R86" s="225"/>
      <c r="S86" s="469" t="s">
        <v>120</v>
      </c>
      <c r="T86" s="470"/>
      <c r="U86" s="471"/>
      <c r="V86" s="789"/>
      <c r="W86" s="790"/>
      <c r="X86" s="790"/>
      <c r="Y86" s="790"/>
      <c r="Z86" s="790"/>
      <c r="AA86" s="790"/>
      <c r="AB86" s="790"/>
      <c r="AC86" s="790"/>
      <c r="AD86" s="790"/>
      <c r="AE86" s="790"/>
      <c r="AF86" s="790"/>
      <c r="AG86" s="791"/>
      <c r="AL86" s="2">
        <v>1</v>
      </c>
      <c r="AM86" s="2" t="s">
        <v>146</v>
      </c>
    </row>
    <row r="87" spans="1:43" ht="20.100000000000001" customHeight="1" x14ac:dyDescent="0.15">
      <c r="B87" s="224"/>
      <c r="C87" s="437" t="s">
        <v>121</v>
      </c>
      <c r="D87" s="437"/>
      <c r="E87" s="438"/>
      <c r="F87" s="226"/>
      <c r="G87" s="799" t="s">
        <v>270</v>
      </c>
      <c r="H87" s="800"/>
      <c r="I87" s="800"/>
      <c r="J87" s="224"/>
      <c r="K87" s="423" t="s">
        <v>259</v>
      </c>
      <c r="L87" s="424"/>
      <c r="M87" s="424"/>
      <c r="N87" s="229"/>
      <c r="O87" s="423" t="s">
        <v>146</v>
      </c>
      <c r="P87" s="424"/>
      <c r="Q87" s="425"/>
      <c r="R87" s="85"/>
      <c r="S87" s="446"/>
      <c r="T87" s="446"/>
      <c r="U87" s="447"/>
      <c r="V87" s="789"/>
      <c r="W87" s="790"/>
      <c r="X87" s="790"/>
      <c r="Y87" s="790"/>
      <c r="Z87" s="790"/>
      <c r="AA87" s="790"/>
      <c r="AB87" s="790"/>
      <c r="AC87" s="790"/>
      <c r="AD87" s="790"/>
      <c r="AE87" s="790"/>
      <c r="AF87" s="790"/>
      <c r="AG87" s="791"/>
    </row>
    <row r="88" spans="1:43" ht="20.100000000000001" customHeight="1" x14ac:dyDescent="0.15">
      <c r="B88" s="626" t="s">
        <v>286</v>
      </c>
      <c r="C88" s="627"/>
      <c r="D88" s="627"/>
      <c r="E88" s="627"/>
      <c r="F88" s="627"/>
      <c r="G88" s="627"/>
      <c r="H88" s="627"/>
      <c r="I88" s="627"/>
      <c r="J88" s="627"/>
      <c r="K88" s="100"/>
      <c r="L88" s="420" t="s">
        <v>287</v>
      </c>
      <c r="M88" s="421"/>
      <c r="N88" s="421"/>
      <c r="O88" s="421"/>
      <c r="P88" s="421"/>
      <c r="Q88" s="421"/>
      <c r="R88" s="421"/>
      <c r="S88" s="421"/>
      <c r="T88" s="421"/>
      <c r="U88" s="422"/>
      <c r="V88" s="789"/>
      <c r="W88" s="790"/>
      <c r="X88" s="790"/>
      <c r="Y88" s="790"/>
      <c r="Z88" s="790"/>
      <c r="AA88" s="790"/>
      <c r="AB88" s="790"/>
      <c r="AC88" s="790"/>
      <c r="AD88" s="790"/>
      <c r="AE88" s="790"/>
      <c r="AF88" s="790"/>
      <c r="AG88" s="791"/>
    </row>
    <row r="89" spans="1:43" ht="20.100000000000001" customHeight="1" x14ac:dyDescent="0.15">
      <c r="B89" s="224"/>
      <c r="C89" s="332" t="s">
        <v>288</v>
      </c>
      <c r="D89" s="333"/>
      <c r="E89" s="333"/>
      <c r="F89" s="333"/>
      <c r="G89" s="333"/>
      <c r="H89" s="229"/>
      <c r="I89" s="332" t="s">
        <v>289</v>
      </c>
      <c r="J89" s="333"/>
      <c r="K89" s="333"/>
      <c r="L89" s="333"/>
      <c r="M89" s="333"/>
      <c r="N89" s="229"/>
      <c r="O89" s="332" t="s">
        <v>290</v>
      </c>
      <c r="P89" s="333"/>
      <c r="Q89" s="333"/>
      <c r="R89" s="333"/>
      <c r="S89" s="333"/>
      <c r="T89" s="333"/>
      <c r="U89" s="625"/>
      <c r="V89" s="792"/>
      <c r="W89" s="793"/>
      <c r="X89" s="793"/>
      <c r="Y89" s="793"/>
      <c r="Z89" s="793"/>
      <c r="AA89" s="793"/>
      <c r="AB89" s="793"/>
      <c r="AC89" s="793"/>
      <c r="AD89" s="793"/>
      <c r="AE89" s="793"/>
      <c r="AF89" s="793"/>
      <c r="AG89" s="794"/>
      <c r="AL89" s="101">
        <v>1</v>
      </c>
      <c r="AM89" s="101" t="s">
        <v>291</v>
      </c>
      <c r="AP89" s="101">
        <v>1</v>
      </c>
      <c r="AQ89" s="101" t="s">
        <v>291</v>
      </c>
    </row>
    <row r="90" spans="1:43" ht="20.100000000000001" customHeight="1" x14ac:dyDescent="0.15">
      <c r="B90" s="115" t="s">
        <v>341</v>
      </c>
      <c r="C90" s="112"/>
      <c r="D90" s="112"/>
      <c r="E90" s="112"/>
      <c r="F90" s="112"/>
      <c r="G90" s="113"/>
      <c r="H90" s="243"/>
      <c r="I90" s="112" t="str">
        <f>IF($H$90="","",VLOOKUP($H$90,$AP$89:$AQ$90,2,FALSE))</f>
        <v/>
      </c>
      <c r="J90" s="112"/>
      <c r="K90" s="112"/>
      <c r="L90" s="114" t="s">
        <v>342</v>
      </c>
      <c r="M90" s="112"/>
      <c r="N90" s="112"/>
      <c r="O90" s="112"/>
      <c r="P90" s="112"/>
      <c r="Q90" s="112"/>
      <c r="R90" s="112"/>
      <c r="S90" s="112"/>
      <c r="T90" s="112"/>
      <c r="U90" s="112"/>
      <c r="V90" s="112"/>
      <c r="W90" s="112"/>
      <c r="X90" s="112"/>
      <c r="Y90" s="112"/>
      <c r="Z90" s="112"/>
      <c r="AA90" s="112"/>
      <c r="AB90" s="112"/>
      <c r="AC90" s="112"/>
      <c r="AD90" s="112"/>
      <c r="AE90" s="112"/>
      <c r="AF90" s="112"/>
      <c r="AG90" s="116"/>
      <c r="AL90" s="101">
        <v>2</v>
      </c>
      <c r="AM90" s="101" t="s">
        <v>292</v>
      </c>
      <c r="AP90" s="101">
        <v>2</v>
      </c>
      <c r="AQ90" s="101" t="s">
        <v>292</v>
      </c>
    </row>
    <row r="91" spans="1:43" ht="20.100000000000001" customHeight="1" x14ac:dyDescent="0.15">
      <c r="B91" s="399"/>
      <c r="C91" s="400"/>
      <c r="D91" s="400"/>
      <c r="E91" s="400"/>
      <c r="F91" s="400"/>
      <c r="G91" s="400"/>
      <c r="H91" s="400"/>
      <c r="I91" s="400"/>
      <c r="J91" s="400"/>
      <c r="K91" s="400"/>
      <c r="L91" s="400"/>
      <c r="M91" s="400"/>
      <c r="N91" s="400"/>
      <c r="O91" s="400"/>
      <c r="P91" s="400"/>
      <c r="Q91" s="400"/>
      <c r="R91" s="400"/>
      <c r="S91" s="400"/>
      <c r="T91" s="400"/>
      <c r="U91" s="400"/>
      <c r="V91" s="400"/>
      <c r="W91" s="400"/>
      <c r="X91" s="400"/>
      <c r="Y91" s="400"/>
      <c r="Z91" s="400"/>
      <c r="AA91" s="400"/>
      <c r="AB91" s="400"/>
      <c r="AC91" s="400"/>
      <c r="AD91" s="400"/>
      <c r="AE91" s="400"/>
      <c r="AF91" s="400"/>
      <c r="AG91" s="401"/>
      <c r="AL91" s="101">
        <v>3</v>
      </c>
      <c r="AM91" s="101" t="s">
        <v>293</v>
      </c>
    </row>
    <row r="92" spans="1:43" ht="9.9499999999999993" customHeight="1" x14ac:dyDescent="0.15"/>
    <row r="93" spans="1:43" ht="20.100000000000001" customHeight="1" x14ac:dyDescent="0.15">
      <c r="A93" s="3">
        <v>1</v>
      </c>
      <c r="B93" s="436" t="s">
        <v>1</v>
      </c>
      <c r="C93" s="436"/>
      <c r="D93" s="436"/>
      <c r="E93" s="436"/>
      <c r="F93" s="436"/>
      <c r="G93" s="436"/>
      <c r="H93" s="313" t="str">
        <f>IF(id="","",id)</f>
        <v/>
      </c>
      <c r="I93" s="314"/>
      <c r="J93" s="315"/>
      <c r="L93" s="624" t="str">
        <f>IF(tourokukbn="","",IF(tourokukbn=1,IF(headofficename="","",headofficename),IF(branchname="","",branchname)))</f>
        <v/>
      </c>
      <c r="M93" s="624"/>
      <c r="N93" s="624"/>
      <c r="O93" s="624"/>
      <c r="P93" s="624"/>
      <c r="Q93" s="624"/>
      <c r="R93" s="624"/>
      <c r="S93" s="624"/>
      <c r="T93" s="624"/>
      <c r="U93" s="624"/>
      <c r="V93" s="624"/>
      <c r="W93" s="624"/>
      <c r="X93" s="624"/>
      <c r="Y93" s="624"/>
      <c r="Z93" s="624"/>
      <c r="AA93" s="624"/>
      <c r="AB93" s="624"/>
      <c r="AC93" s="624"/>
      <c r="AD93" s="624"/>
      <c r="AE93" s="624"/>
      <c r="AF93" s="624"/>
      <c r="AG93" s="624"/>
    </row>
    <row r="94" spans="1:43" ht="9.9499999999999993" customHeight="1" x14ac:dyDescent="0.15">
      <c r="A94" s="19"/>
      <c r="B94" s="6"/>
      <c r="C94" s="6"/>
      <c r="D94" s="6"/>
      <c r="E94" s="6"/>
      <c r="F94" s="6"/>
      <c r="G94" s="6"/>
      <c r="H94" s="6"/>
      <c r="I94" s="6"/>
      <c r="J94" s="7"/>
      <c r="K94" s="7"/>
      <c r="L94" s="7"/>
      <c r="M94" s="7"/>
      <c r="N94" s="7"/>
      <c r="O94" s="7"/>
      <c r="P94" s="7"/>
      <c r="Q94" s="7"/>
      <c r="R94" s="7"/>
      <c r="S94" s="7"/>
      <c r="T94" s="7"/>
      <c r="U94" s="7"/>
      <c r="V94" s="7"/>
      <c r="W94" s="7"/>
      <c r="X94" s="7"/>
      <c r="Y94" s="7"/>
      <c r="Z94" s="7"/>
      <c r="AA94" s="7"/>
      <c r="AB94" s="7"/>
      <c r="AC94" s="7"/>
      <c r="AD94" s="7"/>
      <c r="AE94" s="7"/>
      <c r="AF94" s="7"/>
      <c r="AG94" s="7"/>
    </row>
    <row r="95" spans="1:43" ht="20.100000000000001" customHeight="1" x14ac:dyDescent="0.15">
      <c r="A95" s="98">
        <v>11</v>
      </c>
      <c r="B95" s="9" t="s">
        <v>62</v>
      </c>
      <c r="C95" s="10"/>
      <c r="D95" s="10"/>
      <c r="E95" s="10"/>
      <c r="F95" s="10"/>
      <c r="G95" s="11"/>
      <c r="H95" s="11"/>
    </row>
    <row r="96" spans="1:43" ht="15" customHeight="1" x14ac:dyDescent="0.15">
      <c r="A96" s="12"/>
      <c r="B96" s="379" t="s">
        <v>271</v>
      </c>
      <c r="C96" s="393"/>
      <c r="D96" s="393"/>
      <c r="E96" s="393"/>
      <c r="F96" s="393"/>
      <c r="G96" s="393"/>
      <c r="H96" s="638" t="str">
        <f>IF(kousyucode1="","",kousyucode1)</f>
        <v/>
      </c>
      <c r="I96" s="638"/>
      <c r="J96" s="622" t="str">
        <f>IF(kousyucode1="","",IF(ISNA(VLOOKUP(kousyucode1,業務一覧!$B$6:$C$89,2,FALSE)),"該当無し",VLOOKUP(kousyucode1,業務一覧!$B$6:$C$89,2)))</f>
        <v/>
      </c>
      <c r="K96" s="622"/>
      <c r="L96" s="622"/>
      <c r="M96" s="622"/>
      <c r="N96" s="622"/>
      <c r="O96" s="622"/>
      <c r="P96" s="622"/>
      <c r="Q96" s="622"/>
      <c r="R96" s="622"/>
      <c r="S96" s="622"/>
      <c r="T96" s="622"/>
      <c r="U96" s="622"/>
      <c r="V96" s="622"/>
      <c r="W96" s="622"/>
      <c r="X96" s="622"/>
      <c r="Y96" s="622"/>
      <c r="Z96" s="622"/>
      <c r="AA96" s="622"/>
      <c r="AB96" s="622"/>
      <c r="AC96" s="622"/>
      <c r="AD96" s="393" t="s">
        <v>63</v>
      </c>
      <c r="AE96" s="393"/>
      <c r="AF96" s="393"/>
      <c r="AG96" s="394"/>
      <c r="AP96" s="66"/>
    </row>
    <row r="97" spans="1:42" ht="15" customHeight="1" x14ac:dyDescent="0.15">
      <c r="A97" s="12"/>
      <c r="B97" s="395"/>
      <c r="C97" s="396"/>
      <c r="D97" s="396"/>
      <c r="E97" s="396"/>
      <c r="F97" s="396"/>
      <c r="G97" s="396"/>
      <c r="H97" s="639"/>
      <c r="I97" s="639"/>
      <c r="J97" s="623"/>
      <c r="K97" s="623"/>
      <c r="L97" s="623"/>
      <c r="M97" s="623"/>
      <c r="N97" s="623"/>
      <c r="O97" s="623"/>
      <c r="P97" s="623"/>
      <c r="Q97" s="623"/>
      <c r="R97" s="623"/>
      <c r="S97" s="623"/>
      <c r="T97" s="623"/>
      <c r="U97" s="623"/>
      <c r="V97" s="623"/>
      <c r="W97" s="623"/>
      <c r="X97" s="623"/>
      <c r="Y97" s="623"/>
      <c r="Z97" s="623"/>
      <c r="AA97" s="623"/>
      <c r="AB97" s="623"/>
      <c r="AC97" s="623"/>
      <c r="AD97" s="396"/>
      <c r="AE97" s="396"/>
      <c r="AF97" s="396"/>
      <c r="AG97" s="397"/>
      <c r="AI97" s="439"/>
      <c r="AJ97" s="439"/>
      <c r="AK97" s="439"/>
      <c r="AL97" s="439"/>
      <c r="AM97" s="439"/>
      <c r="AN97" s="439"/>
      <c r="AP97" s="66"/>
    </row>
    <row r="98" spans="1:42" ht="20.100000000000001" customHeight="1" x14ac:dyDescent="0.15">
      <c r="A98" s="12"/>
      <c r="B98" s="343" t="s">
        <v>64</v>
      </c>
      <c r="C98" s="344"/>
      <c r="D98" s="344"/>
      <c r="E98" s="376" t="s">
        <v>68</v>
      </c>
      <c r="F98" s="377"/>
      <c r="G98" s="377"/>
      <c r="H98" s="377"/>
      <c r="I98" s="377"/>
      <c r="J98" s="377"/>
      <c r="K98" s="377"/>
      <c r="L98" s="377"/>
      <c r="M98" s="377"/>
      <c r="N98" s="377"/>
      <c r="O98" s="377"/>
      <c r="P98" s="377"/>
      <c r="Q98" s="377"/>
      <c r="R98" s="377"/>
      <c r="S98" s="377"/>
      <c r="T98" s="378"/>
      <c r="U98" s="344" t="s">
        <v>65</v>
      </c>
      <c r="V98" s="385"/>
      <c r="W98" s="385"/>
      <c r="X98" s="379" t="s">
        <v>477</v>
      </c>
      <c r="Y98" s="380"/>
      <c r="Z98" s="380"/>
      <c r="AA98" s="380"/>
      <c r="AB98" s="381"/>
      <c r="AC98" s="379" t="s">
        <v>66</v>
      </c>
      <c r="AD98" s="393"/>
      <c r="AE98" s="393"/>
      <c r="AF98" s="393"/>
      <c r="AG98" s="394"/>
    </row>
    <row r="99" spans="1:42" ht="20.100000000000001" customHeight="1" x14ac:dyDescent="0.15">
      <c r="A99" s="12"/>
      <c r="B99" s="345"/>
      <c r="C99" s="346"/>
      <c r="D99" s="346"/>
      <c r="E99" s="619" t="s">
        <v>138</v>
      </c>
      <c r="F99" s="620"/>
      <c r="G99" s="620"/>
      <c r="H99" s="620"/>
      <c r="I99" s="620"/>
      <c r="J99" s="620"/>
      <c r="K99" s="620"/>
      <c r="L99" s="620"/>
      <c r="M99" s="620"/>
      <c r="N99" s="620"/>
      <c r="O99" s="620"/>
      <c r="P99" s="620"/>
      <c r="Q99" s="620"/>
      <c r="R99" s="620"/>
      <c r="S99" s="620"/>
      <c r="T99" s="621"/>
      <c r="U99" s="386"/>
      <c r="V99" s="386"/>
      <c r="W99" s="386"/>
      <c r="X99" s="382"/>
      <c r="Y99" s="383"/>
      <c r="Z99" s="383"/>
      <c r="AA99" s="383"/>
      <c r="AB99" s="384"/>
      <c r="AC99" s="395"/>
      <c r="AD99" s="396"/>
      <c r="AE99" s="396"/>
      <c r="AF99" s="396"/>
      <c r="AG99" s="397"/>
    </row>
    <row r="100" spans="1:42" ht="16.5" customHeight="1" x14ac:dyDescent="0.15">
      <c r="A100" s="12"/>
      <c r="B100" s="355" t="s">
        <v>50</v>
      </c>
      <c r="C100" s="356"/>
      <c r="D100" s="357"/>
      <c r="E100" s="358"/>
      <c r="F100" s="359"/>
      <c r="G100" s="359"/>
      <c r="H100" s="359"/>
      <c r="I100" s="359"/>
      <c r="J100" s="359"/>
      <c r="K100" s="359"/>
      <c r="L100" s="359"/>
      <c r="M100" s="359"/>
      <c r="N100" s="359"/>
      <c r="O100" s="359"/>
      <c r="P100" s="359"/>
      <c r="Q100" s="359"/>
      <c r="R100" s="359"/>
      <c r="S100" s="359"/>
      <c r="T100" s="360"/>
      <c r="U100" s="290"/>
      <c r="V100" s="291"/>
      <c r="W100" s="218" t="s">
        <v>58</v>
      </c>
      <c r="X100" s="349"/>
      <c r="Y100" s="350"/>
      <c r="Z100" s="350"/>
      <c r="AA100" s="350"/>
      <c r="AB100" s="351"/>
      <c r="AC100" s="613"/>
      <c r="AD100" s="614"/>
      <c r="AE100" s="614"/>
      <c r="AF100" s="614"/>
      <c r="AG100" s="615"/>
    </row>
    <row r="101" spans="1:42" ht="16.5" customHeight="1" x14ac:dyDescent="0.15">
      <c r="A101" s="12"/>
      <c r="B101" s="361" t="str">
        <f>IF(syumokucode11="","",syumokucode11)</f>
        <v/>
      </c>
      <c r="C101" s="362"/>
      <c r="D101" s="363"/>
      <c r="E101" s="364"/>
      <c r="F101" s="365"/>
      <c r="G101" s="365"/>
      <c r="H101" s="365"/>
      <c r="I101" s="365"/>
      <c r="J101" s="365"/>
      <c r="K101" s="365"/>
      <c r="L101" s="365"/>
      <c r="M101" s="365"/>
      <c r="N101" s="365"/>
      <c r="O101" s="365"/>
      <c r="P101" s="365"/>
      <c r="Q101" s="365"/>
      <c r="R101" s="365"/>
      <c r="S101" s="365"/>
      <c r="T101" s="366"/>
      <c r="U101" s="288"/>
      <c r="V101" s="289"/>
      <c r="W101" s="219" t="s">
        <v>129</v>
      </c>
      <c r="X101" s="352"/>
      <c r="Y101" s="353"/>
      <c r="Z101" s="353"/>
      <c r="AA101" s="353"/>
      <c r="AB101" s="354"/>
      <c r="AC101" s="616"/>
      <c r="AD101" s="617"/>
      <c r="AE101" s="617"/>
      <c r="AF101" s="617"/>
      <c r="AG101" s="618"/>
    </row>
    <row r="102" spans="1:42" ht="16.5" customHeight="1" x14ac:dyDescent="0.15">
      <c r="A102" s="12"/>
      <c r="B102" s="367" t="str">
        <f>IF(syumokucode11="","",IF(ISNA(VLOOKUP(kousyucode1*100+syumokucode11,業務一覧!$G$6:$I$89,3,FALSE)),"該当無し",VLOOKUP(kousyucode1*100+syumokucode11,業務一覧!$G$6:$I$89,3)))</f>
        <v/>
      </c>
      <c r="C102" s="368"/>
      <c r="D102" s="369"/>
      <c r="E102" s="337"/>
      <c r="F102" s="338"/>
      <c r="G102" s="338"/>
      <c r="H102" s="338"/>
      <c r="I102" s="338"/>
      <c r="J102" s="338"/>
      <c r="K102" s="338"/>
      <c r="L102" s="338"/>
      <c r="M102" s="338"/>
      <c r="N102" s="338"/>
      <c r="O102" s="338"/>
      <c r="P102" s="338"/>
      <c r="Q102" s="338"/>
      <c r="R102" s="338"/>
      <c r="S102" s="338"/>
      <c r="T102" s="339"/>
      <c r="U102" s="290"/>
      <c r="V102" s="291"/>
      <c r="W102" s="218" t="s">
        <v>58</v>
      </c>
      <c r="X102" s="349"/>
      <c r="Y102" s="350"/>
      <c r="Z102" s="350"/>
      <c r="AA102" s="350"/>
      <c r="AB102" s="351"/>
      <c r="AC102" s="613"/>
      <c r="AD102" s="614"/>
      <c r="AE102" s="614"/>
      <c r="AF102" s="614"/>
      <c r="AG102" s="615"/>
    </row>
    <row r="103" spans="1:42" ht="16.5" customHeight="1" x14ac:dyDescent="0.15">
      <c r="A103" s="12"/>
      <c r="B103" s="367"/>
      <c r="C103" s="368"/>
      <c r="D103" s="369"/>
      <c r="E103" s="370"/>
      <c r="F103" s="371"/>
      <c r="G103" s="371"/>
      <c r="H103" s="371"/>
      <c r="I103" s="371"/>
      <c r="J103" s="371"/>
      <c r="K103" s="371"/>
      <c r="L103" s="371"/>
      <c r="M103" s="371"/>
      <c r="N103" s="371"/>
      <c r="O103" s="371"/>
      <c r="P103" s="371"/>
      <c r="Q103" s="371"/>
      <c r="R103" s="371"/>
      <c r="S103" s="371"/>
      <c r="T103" s="372"/>
      <c r="U103" s="288"/>
      <c r="V103" s="289"/>
      <c r="W103" s="219" t="s">
        <v>129</v>
      </c>
      <c r="X103" s="352"/>
      <c r="Y103" s="353"/>
      <c r="Z103" s="353"/>
      <c r="AA103" s="353"/>
      <c r="AB103" s="354"/>
      <c r="AC103" s="616"/>
      <c r="AD103" s="617"/>
      <c r="AE103" s="617"/>
      <c r="AF103" s="617"/>
      <c r="AG103" s="618"/>
    </row>
    <row r="104" spans="1:42" ht="16.5" customHeight="1" x14ac:dyDescent="0.15">
      <c r="B104" s="367"/>
      <c r="C104" s="368"/>
      <c r="D104" s="369"/>
      <c r="E104" s="334"/>
      <c r="F104" s="335"/>
      <c r="G104" s="335"/>
      <c r="H104" s="335"/>
      <c r="I104" s="335"/>
      <c r="J104" s="335"/>
      <c r="K104" s="335"/>
      <c r="L104" s="335"/>
      <c r="M104" s="335"/>
      <c r="N104" s="335"/>
      <c r="O104" s="335"/>
      <c r="P104" s="335"/>
      <c r="Q104" s="335"/>
      <c r="R104" s="335"/>
      <c r="S104" s="335"/>
      <c r="T104" s="336"/>
      <c r="U104" s="290"/>
      <c r="V104" s="291"/>
      <c r="W104" s="218" t="s">
        <v>58</v>
      </c>
      <c r="X104" s="349"/>
      <c r="Y104" s="350"/>
      <c r="Z104" s="350"/>
      <c r="AA104" s="350"/>
      <c r="AB104" s="351"/>
      <c r="AC104" s="613"/>
      <c r="AD104" s="614"/>
      <c r="AE104" s="614"/>
      <c r="AF104" s="614"/>
      <c r="AG104" s="615"/>
    </row>
    <row r="105" spans="1:42" ht="16.5" customHeight="1" x14ac:dyDescent="0.15">
      <c r="B105" s="367"/>
      <c r="C105" s="368"/>
      <c r="D105" s="369"/>
      <c r="E105" s="370"/>
      <c r="F105" s="371"/>
      <c r="G105" s="371"/>
      <c r="H105" s="371"/>
      <c r="I105" s="371"/>
      <c r="J105" s="371"/>
      <c r="K105" s="371"/>
      <c r="L105" s="371"/>
      <c r="M105" s="371"/>
      <c r="N105" s="371"/>
      <c r="O105" s="371"/>
      <c r="P105" s="371"/>
      <c r="Q105" s="371"/>
      <c r="R105" s="371"/>
      <c r="S105" s="371"/>
      <c r="T105" s="372"/>
      <c r="U105" s="288"/>
      <c r="V105" s="289"/>
      <c r="W105" s="219" t="s">
        <v>129</v>
      </c>
      <c r="X105" s="352"/>
      <c r="Y105" s="353"/>
      <c r="Z105" s="353"/>
      <c r="AA105" s="353"/>
      <c r="AB105" s="354"/>
      <c r="AC105" s="616"/>
      <c r="AD105" s="617"/>
      <c r="AE105" s="617"/>
      <c r="AF105" s="617"/>
      <c r="AG105" s="618"/>
    </row>
    <row r="106" spans="1:42" ht="16.5" customHeight="1" x14ac:dyDescent="0.15">
      <c r="B106" s="367"/>
      <c r="C106" s="368"/>
      <c r="D106" s="369"/>
      <c r="E106" s="337"/>
      <c r="F106" s="338"/>
      <c r="G106" s="338"/>
      <c r="H106" s="338"/>
      <c r="I106" s="338"/>
      <c r="J106" s="338"/>
      <c r="K106" s="338"/>
      <c r="L106" s="338"/>
      <c r="M106" s="338"/>
      <c r="N106" s="338"/>
      <c r="O106" s="338"/>
      <c r="P106" s="338"/>
      <c r="Q106" s="338"/>
      <c r="R106" s="338"/>
      <c r="S106" s="338"/>
      <c r="T106" s="339"/>
      <c r="U106" s="290"/>
      <c r="V106" s="291"/>
      <c r="W106" s="218" t="s">
        <v>58</v>
      </c>
      <c r="X106" s="349"/>
      <c r="Y106" s="350"/>
      <c r="Z106" s="350"/>
      <c r="AA106" s="350"/>
      <c r="AB106" s="351"/>
      <c r="AC106" s="613"/>
      <c r="AD106" s="614"/>
      <c r="AE106" s="614"/>
      <c r="AF106" s="614"/>
      <c r="AG106" s="615"/>
    </row>
    <row r="107" spans="1:42" ht="16.5" customHeight="1" x14ac:dyDescent="0.15">
      <c r="B107" s="367"/>
      <c r="C107" s="368"/>
      <c r="D107" s="369"/>
      <c r="E107" s="370"/>
      <c r="F107" s="371"/>
      <c r="G107" s="371"/>
      <c r="H107" s="371"/>
      <c r="I107" s="371"/>
      <c r="J107" s="371"/>
      <c r="K107" s="371"/>
      <c r="L107" s="371"/>
      <c r="M107" s="371"/>
      <c r="N107" s="371"/>
      <c r="O107" s="371"/>
      <c r="P107" s="371"/>
      <c r="Q107" s="371"/>
      <c r="R107" s="371"/>
      <c r="S107" s="371"/>
      <c r="T107" s="372"/>
      <c r="U107" s="288"/>
      <c r="V107" s="289"/>
      <c r="W107" s="219" t="s">
        <v>129</v>
      </c>
      <c r="X107" s="352"/>
      <c r="Y107" s="353"/>
      <c r="Z107" s="353"/>
      <c r="AA107" s="353"/>
      <c r="AB107" s="354"/>
      <c r="AC107" s="616"/>
      <c r="AD107" s="617"/>
      <c r="AE107" s="617"/>
      <c r="AF107" s="617"/>
      <c r="AG107" s="618"/>
    </row>
    <row r="108" spans="1:42" ht="16.5" customHeight="1" x14ac:dyDescent="0.15">
      <c r="B108" s="367"/>
      <c r="C108" s="368"/>
      <c r="D108" s="369"/>
      <c r="E108" s="641"/>
      <c r="F108" s="642"/>
      <c r="G108" s="642"/>
      <c r="H108" s="642"/>
      <c r="I108" s="642"/>
      <c r="J108" s="642"/>
      <c r="K108" s="642"/>
      <c r="L108" s="642"/>
      <c r="M108" s="642"/>
      <c r="N108" s="642"/>
      <c r="O108" s="642"/>
      <c r="P108" s="642"/>
      <c r="Q108" s="642"/>
      <c r="R108" s="642"/>
      <c r="S108" s="642"/>
      <c r="T108" s="643"/>
      <c r="U108" s="290"/>
      <c r="V108" s="291"/>
      <c r="W108" s="218" t="s">
        <v>58</v>
      </c>
      <c r="X108" s="349"/>
      <c r="Y108" s="350"/>
      <c r="Z108" s="350"/>
      <c r="AA108" s="350"/>
      <c r="AB108" s="351"/>
      <c r="AC108" s="613"/>
      <c r="AD108" s="614"/>
      <c r="AE108" s="614"/>
      <c r="AF108" s="614"/>
      <c r="AG108" s="615"/>
    </row>
    <row r="109" spans="1:42" ht="16.5" customHeight="1" x14ac:dyDescent="0.15">
      <c r="B109" s="367"/>
      <c r="C109" s="368"/>
      <c r="D109" s="369"/>
      <c r="E109" s="364"/>
      <c r="F109" s="365"/>
      <c r="G109" s="365"/>
      <c r="H109" s="365"/>
      <c r="I109" s="365"/>
      <c r="J109" s="365"/>
      <c r="K109" s="365"/>
      <c r="L109" s="365"/>
      <c r="M109" s="365"/>
      <c r="N109" s="365"/>
      <c r="O109" s="365"/>
      <c r="P109" s="365"/>
      <c r="Q109" s="365"/>
      <c r="R109" s="365"/>
      <c r="S109" s="365"/>
      <c r="T109" s="366"/>
      <c r="U109" s="288"/>
      <c r="V109" s="289"/>
      <c r="W109" s="219" t="s">
        <v>129</v>
      </c>
      <c r="X109" s="352"/>
      <c r="Y109" s="353"/>
      <c r="Z109" s="353"/>
      <c r="AA109" s="353"/>
      <c r="AB109" s="354"/>
      <c r="AC109" s="616"/>
      <c r="AD109" s="617"/>
      <c r="AE109" s="617"/>
      <c r="AF109" s="617"/>
      <c r="AG109" s="618"/>
    </row>
    <row r="110" spans="1:42" ht="16.5" customHeight="1" x14ac:dyDescent="0.15">
      <c r="B110" s="367"/>
      <c r="C110" s="368"/>
      <c r="D110" s="369"/>
      <c r="E110" s="337"/>
      <c r="F110" s="338"/>
      <c r="G110" s="338"/>
      <c r="H110" s="338"/>
      <c r="I110" s="338"/>
      <c r="J110" s="338"/>
      <c r="K110" s="338"/>
      <c r="L110" s="338"/>
      <c r="M110" s="338"/>
      <c r="N110" s="338"/>
      <c r="O110" s="338"/>
      <c r="P110" s="338"/>
      <c r="Q110" s="338"/>
      <c r="R110" s="338"/>
      <c r="S110" s="338"/>
      <c r="T110" s="339"/>
      <c r="U110" s="290"/>
      <c r="V110" s="291"/>
      <c r="W110" s="218" t="s">
        <v>58</v>
      </c>
      <c r="X110" s="349"/>
      <c r="Y110" s="350"/>
      <c r="Z110" s="350"/>
      <c r="AA110" s="350"/>
      <c r="AB110" s="351"/>
      <c r="AC110" s="613"/>
      <c r="AD110" s="614"/>
      <c r="AE110" s="614"/>
      <c r="AF110" s="614"/>
      <c r="AG110" s="615"/>
    </row>
    <row r="111" spans="1:42" ht="16.5" customHeight="1" x14ac:dyDescent="0.15">
      <c r="B111" s="367"/>
      <c r="C111" s="368"/>
      <c r="D111" s="369"/>
      <c r="E111" s="370"/>
      <c r="F111" s="371"/>
      <c r="G111" s="371"/>
      <c r="H111" s="371"/>
      <c r="I111" s="371"/>
      <c r="J111" s="371"/>
      <c r="K111" s="371"/>
      <c r="L111" s="371"/>
      <c r="M111" s="371"/>
      <c r="N111" s="371"/>
      <c r="O111" s="371"/>
      <c r="P111" s="371"/>
      <c r="Q111" s="371"/>
      <c r="R111" s="371"/>
      <c r="S111" s="371"/>
      <c r="T111" s="372"/>
      <c r="U111" s="288"/>
      <c r="V111" s="289"/>
      <c r="W111" s="219" t="s">
        <v>129</v>
      </c>
      <c r="X111" s="352"/>
      <c r="Y111" s="353"/>
      <c r="Z111" s="353"/>
      <c r="AA111" s="353"/>
      <c r="AB111" s="354"/>
      <c r="AC111" s="616"/>
      <c r="AD111" s="617"/>
      <c r="AE111" s="617"/>
      <c r="AF111" s="617"/>
      <c r="AG111" s="618"/>
    </row>
    <row r="112" spans="1:42" ht="16.5" customHeight="1" x14ac:dyDescent="0.15">
      <c r="B112" s="367"/>
      <c r="C112" s="368"/>
      <c r="D112" s="369"/>
      <c r="E112" s="641"/>
      <c r="F112" s="642"/>
      <c r="G112" s="642"/>
      <c r="H112" s="642"/>
      <c r="I112" s="642"/>
      <c r="J112" s="642"/>
      <c r="K112" s="642"/>
      <c r="L112" s="642"/>
      <c r="M112" s="642"/>
      <c r="N112" s="642"/>
      <c r="O112" s="642"/>
      <c r="P112" s="642"/>
      <c r="Q112" s="642"/>
      <c r="R112" s="642"/>
      <c r="S112" s="642"/>
      <c r="T112" s="643"/>
      <c r="U112" s="290"/>
      <c r="V112" s="291"/>
      <c r="W112" s="218" t="s">
        <v>58</v>
      </c>
      <c r="X112" s="349"/>
      <c r="Y112" s="350"/>
      <c r="Z112" s="350"/>
      <c r="AA112" s="350"/>
      <c r="AB112" s="351"/>
      <c r="AC112" s="613"/>
      <c r="AD112" s="614"/>
      <c r="AE112" s="614"/>
      <c r="AF112" s="614"/>
      <c r="AG112" s="615"/>
    </row>
    <row r="113" spans="2:33" ht="16.5" customHeight="1" thickBot="1" x14ac:dyDescent="0.2">
      <c r="B113" s="367"/>
      <c r="C113" s="368"/>
      <c r="D113" s="369"/>
      <c r="E113" s="667"/>
      <c r="F113" s="668"/>
      <c r="G113" s="668"/>
      <c r="H113" s="668"/>
      <c r="I113" s="668"/>
      <c r="J113" s="668"/>
      <c r="K113" s="668"/>
      <c r="L113" s="668"/>
      <c r="M113" s="668"/>
      <c r="N113" s="668"/>
      <c r="O113" s="668"/>
      <c r="P113" s="668"/>
      <c r="Q113" s="668"/>
      <c r="R113" s="668"/>
      <c r="S113" s="668"/>
      <c r="T113" s="669"/>
      <c r="U113" s="347"/>
      <c r="V113" s="348"/>
      <c r="W113" s="220" t="s">
        <v>129</v>
      </c>
      <c r="X113" s="644"/>
      <c r="Y113" s="645"/>
      <c r="Z113" s="645"/>
      <c r="AA113" s="645"/>
      <c r="AB113" s="646"/>
      <c r="AC113" s="647"/>
      <c r="AD113" s="648"/>
      <c r="AE113" s="648"/>
      <c r="AF113" s="648"/>
      <c r="AG113" s="649"/>
    </row>
    <row r="114" spans="2:33" ht="16.5" customHeight="1" x14ac:dyDescent="0.15">
      <c r="B114" s="292" t="s">
        <v>51</v>
      </c>
      <c r="C114" s="293"/>
      <c r="D114" s="294"/>
      <c r="E114" s="661"/>
      <c r="F114" s="662"/>
      <c r="G114" s="662"/>
      <c r="H114" s="662"/>
      <c r="I114" s="662"/>
      <c r="J114" s="662"/>
      <c r="K114" s="662"/>
      <c r="L114" s="662"/>
      <c r="M114" s="662"/>
      <c r="N114" s="662"/>
      <c r="O114" s="662"/>
      <c r="P114" s="662"/>
      <c r="Q114" s="662"/>
      <c r="R114" s="662"/>
      <c r="S114" s="662"/>
      <c r="T114" s="663"/>
      <c r="U114" s="659"/>
      <c r="V114" s="660"/>
      <c r="W114" s="221" t="s">
        <v>58</v>
      </c>
      <c r="X114" s="664"/>
      <c r="Y114" s="665"/>
      <c r="Z114" s="665"/>
      <c r="AA114" s="665"/>
      <c r="AB114" s="666"/>
      <c r="AC114" s="650"/>
      <c r="AD114" s="651"/>
      <c r="AE114" s="651"/>
      <c r="AF114" s="651"/>
      <c r="AG114" s="652"/>
    </row>
    <row r="115" spans="2:33" ht="16.5" customHeight="1" x14ac:dyDescent="0.15">
      <c r="B115" s="373" t="str">
        <f>IF(syumokucode12="","",syumokucode12)</f>
        <v/>
      </c>
      <c r="C115" s="374"/>
      <c r="D115" s="375"/>
      <c r="E115" s="364"/>
      <c r="F115" s="365"/>
      <c r="G115" s="365"/>
      <c r="H115" s="365"/>
      <c r="I115" s="365"/>
      <c r="J115" s="365"/>
      <c r="K115" s="365"/>
      <c r="L115" s="365"/>
      <c r="M115" s="365"/>
      <c r="N115" s="365"/>
      <c r="O115" s="365"/>
      <c r="P115" s="365"/>
      <c r="Q115" s="365"/>
      <c r="R115" s="365"/>
      <c r="S115" s="365"/>
      <c r="T115" s="366"/>
      <c r="U115" s="288"/>
      <c r="V115" s="289"/>
      <c r="W115" s="219" t="s">
        <v>129</v>
      </c>
      <c r="X115" s="352"/>
      <c r="Y115" s="353"/>
      <c r="Z115" s="353"/>
      <c r="AA115" s="353"/>
      <c r="AB115" s="354"/>
      <c r="AC115" s="653"/>
      <c r="AD115" s="654"/>
      <c r="AE115" s="654"/>
      <c r="AF115" s="654"/>
      <c r="AG115" s="655"/>
    </row>
    <row r="116" spans="2:33" ht="16.5" customHeight="1" x14ac:dyDescent="0.15">
      <c r="B116" s="387" t="str">
        <f>IF(syumokucode12="","",IF(ISNA(VLOOKUP(kousyucode1*100+syumokucode12,業務一覧!$G$6:$I$89,3,FALSE)),"該当無し",VLOOKUP(kousyucode1*100+syumokucode12,業務一覧!$G$6:$I$89,3)))</f>
        <v/>
      </c>
      <c r="C116" s="388"/>
      <c r="D116" s="389"/>
      <c r="E116" s="337"/>
      <c r="F116" s="338"/>
      <c r="G116" s="338"/>
      <c r="H116" s="338"/>
      <c r="I116" s="338"/>
      <c r="J116" s="338"/>
      <c r="K116" s="338"/>
      <c r="L116" s="338"/>
      <c r="M116" s="338"/>
      <c r="N116" s="338"/>
      <c r="O116" s="338"/>
      <c r="P116" s="338"/>
      <c r="Q116" s="338"/>
      <c r="R116" s="338"/>
      <c r="S116" s="338"/>
      <c r="T116" s="339"/>
      <c r="U116" s="290"/>
      <c r="V116" s="291"/>
      <c r="W116" s="218" t="s">
        <v>58</v>
      </c>
      <c r="X116" s="349"/>
      <c r="Y116" s="350"/>
      <c r="Z116" s="350"/>
      <c r="AA116" s="350"/>
      <c r="AB116" s="351"/>
      <c r="AC116" s="656"/>
      <c r="AD116" s="657"/>
      <c r="AE116" s="657"/>
      <c r="AF116" s="657"/>
      <c r="AG116" s="658"/>
    </row>
    <row r="117" spans="2:33" ht="16.5" customHeight="1" x14ac:dyDescent="0.15">
      <c r="B117" s="387"/>
      <c r="C117" s="388"/>
      <c r="D117" s="389"/>
      <c r="E117" s="370"/>
      <c r="F117" s="371"/>
      <c r="G117" s="371"/>
      <c r="H117" s="371"/>
      <c r="I117" s="371"/>
      <c r="J117" s="371"/>
      <c r="K117" s="371"/>
      <c r="L117" s="371"/>
      <c r="M117" s="371"/>
      <c r="N117" s="371"/>
      <c r="O117" s="371"/>
      <c r="P117" s="371"/>
      <c r="Q117" s="371"/>
      <c r="R117" s="371"/>
      <c r="S117" s="371"/>
      <c r="T117" s="372"/>
      <c r="U117" s="288"/>
      <c r="V117" s="289"/>
      <c r="W117" s="219" t="s">
        <v>129</v>
      </c>
      <c r="X117" s="352"/>
      <c r="Y117" s="353"/>
      <c r="Z117" s="353"/>
      <c r="AA117" s="353"/>
      <c r="AB117" s="354"/>
      <c r="AC117" s="653"/>
      <c r="AD117" s="654"/>
      <c r="AE117" s="654"/>
      <c r="AF117" s="654"/>
      <c r="AG117" s="655"/>
    </row>
    <row r="118" spans="2:33" ht="16.5" customHeight="1" x14ac:dyDescent="0.15">
      <c r="B118" s="387"/>
      <c r="C118" s="388"/>
      <c r="D118" s="389"/>
      <c r="E118" s="334"/>
      <c r="F118" s="335"/>
      <c r="G118" s="335"/>
      <c r="H118" s="335"/>
      <c r="I118" s="335"/>
      <c r="J118" s="335"/>
      <c r="K118" s="335"/>
      <c r="L118" s="335"/>
      <c r="M118" s="335"/>
      <c r="N118" s="335"/>
      <c r="O118" s="335"/>
      <c r="P118" s="335"/>
      <c r="Q118" s="335"/>
      <c r="R118" s="335"/>
      <c r="S118" s="335"/>
      <c r="T118" s="336"/>
      <c r="U118" s="290"/>
      <c r="V118" s="291"/>
      <c r="W118" s="218" t="s">
        <v>58</v>
      </c>
      <c r="X118" s="349"/>
      <c r="Y118" s="350"/>
      <c r="Z118" s="350"/>
      <c r="AA118" s="350"/>
      <c r="AB118" s="351"/>
      <c r="AC118" s="656"/>
      <c r="AD118" s="657"/>
      <c r="AE118" s="657"/>
      <c r="AF118" s="657"/>
      <c r="AG118" s="658"/>
    </row>
    <row r="119" spans="2:33" ht="16.5" customHeight="1" x14ac:dyDescent="0.15">
      <c r="B119" s="387"/>
      <c r="C119" s="388"/>
      <c r="D119" s="389"/>
      <c r="E119" s="370"/>
      <c r="F119" s="371"/>
      <c r="G119" s="371"/>
      <c r="H119" s="371"/>
      <c r="I119" s="371"/>
      <c r="J119" s="371"/>
      <c r="K119" s="371"/>
      <c r="L119" s="371"/>
      <c r="M119" s="371"/>
      <c r="N119" s="371"/>
      <c r="O119" s="371"/>
      <c r="P119" s="371"/>
      <c r="Q119" s="371"/>
      <c r="R119" s="371"/>
      <c r="S119" s="371"/>
      <c r="T119" s="372"/>
      <c r="U119" s="288"/>
      <c r="V119" s="289"/>
      <c r="W119" s="219" t="s">
        <v>129</v>
      </c>
      <c r="X119" s="352"/>
      <c r="Y119" s="353"/>
      <c r="Z119" s="353"/>
      <c r="AA119" s="353"/>
      <c r="AB119" s="354"/>
      <c r="AC119" s="653"/>
      <c r="AD119" s="654"/>
      <c r="AE119" s="654"/>
      <c r="AF119" s="654"/>
      <c r="AG119" s="655"/>
    </row>
    <row r="120" spans="2:33" ht="16.5" customHeight="1" x14ac:dyDescent="0.15">
      <c r="B120" s="387"/>
      <c r="C120" s="388"/>
      <c r="D120" s="389"/>
      <c r="E120" s="337"/>
      <c r="F120" s="338"/>
      <c r="G120" s="338"/>
      <c r="H120" s="338"/>
      <c r="I120" s="338"/>
      <c r="J120" s="338"/>
      <c r="K120" s="338"/>
      <c r="L120" s="338"/>
      <c r="M120" s="338"/>
      <c r="N120" s="338"/>
      <c r="O120" s="338"/>
      <c r="P120" s="338"/>
      <c r="Q120" s="338"/>
      <c r="R120" s="338"/>
      <c r="S120" s="338"/>
      <c r="T120" s="339"/>
      <c r="U120" s="290"/>
      <c r="V120" s="291"/>
      <c r="W120" s="218" t="s">
        <v>58</v>
      </c>
      <c r="X120" s="349"/>
      <c r="Y120" s="350"/>
      <c r="Z120" s="350"/>
      <c r="AA120" s="350"/>
      <c r="AB120" s="351"/>
      <c r="AC120" s="656"/>
      <c r="AD120" s="657"/>
      <c r="AE120" s="657"/>
      <c r="AF120" s="657"/>
      <c r="AG120" s="658"/>
    </row>
    <row r="121" spans="2:33" ht="16.5" customHeight="1" x14ac:dyDescent="0.15">
      <c r="B121" s="387"/>
      <c r="C121" s="388"/>
      <c r="D121" s="389"/>
      <c r="E121" s="370"/>
      <c r="F121" s="371"/>
      <c r="G121" s="371"/>
      <c r="H121" s="371"/>
      <c r="I121" s="371"/>
      <c r="J121" s="371"/>
      <c r="K121" s="371"/>
      <c r="L121" s="371"/>
      <c r="M121" s="371"/>
      <c r="N121" s="371"/>
      <c r="O121" s="371"/>
      <c r="P121" s="371"/>
      <c r="Q121" s="371"/>
      <c r="R121" s="371"/>
      <c r="S121" s="371"/>
      <c r="T121" s="372"/>
      <c r="U121" s="288"/>
      <c r="V121" s="289"/>
      <c r="W121" s="219" t="s">
        <v>129</v>
      </c>
      <c r="X121" s="352"/>
      <c r="Y121" s="353"/>
      <c r="Z121" s="353"/>
      <c r="AA121" s="353"/>
      <c r="AB121" s="354"/>
      <c r="AC121" s="653"/>
      <c r="AD121" s="654"/>
      <c r="AE121" s="654"/>
      <c r="AF121" s="654"/>
      <c r="AG121" s="655"/>
    </row>
    <row r="122" spans="2:33" ht="16.5" customHeight="1" x14ac:dyDescent="0.15">
      <c r="B122" s="387"/>
      <c r="C122" s="388"/>
      <c r="D122" s="389"/>
      <c r="E122" s="641"/>
      <c r="F122" s="642"/>
      <c r="G122" s="642"/>
      <c r="H122" s="642"/>
      <c r="I122" s="642"/>
      <c r="J122" s="642"/>
      <c r="K122" s="642"/>
      <c r="L122" s="642"/>
      <c r="M122" s="642"/>
      <c r="N122" s="642"/>
      <c r="O122" s="642"/>
      <c r="P122" s="642"/>
      <c r="Q122" s="642"/>
      <c r="R122" s="642"/>
      <c r="S122" s="642"/>
      <c r="T122" s="643"/>
      <c r="U122" s="290"/>
      <c r="V122" s="291"/>
      <c r="W122" s="218" t="s">
        <v>58</v>
      </c>
      <c r="X122" s="349"/>
      <c r="Y122" s="350"/>
      <c r="Z122" s="350"/>
      <c r="AA122" s="350"/>
      <c r="AB122" s="351"/>
      <c r="AC122" s="656"/>
      <c r="AD122" s="657"/>
      <c r="AE122" s="657"/>
      <c r="AF122" s="657"/>
      <c r="AG122" s="658"/>
    </row>
    <row r="123" spans="2:33" ht="16.5" customHeight="1" x14ac:dyDescent="0.15">
      <c r="B123" s="387"/>
      <c r="C123" s="388"/>
      <c r="D123" s="389"/>
      <c r="E123" s="364"/>
      <c r="F123" s="365"/>
      <c r="G123" s="365"/>
      <c r="H123" s="365"/>
      <c r="I123" s="365"/>
      <c r="J123" s="365"/>
      <c r="K123" s="365"/>
      <c r="L123" s="365"/>
      <c r="M123" s="365"/>
      <c r="N123" s="365"/>
      <c r="O123" s="365"/>
      <c r="P123" s="365"/>
      <c r="Q123" s="365"/>
      <c r="R123" s="365"/>
      <c r="S123" s="365"/>
      <c r="T123" s="366"/>
      <c r="U123" s="288"/>
      <c r="V123" s="289"/>
      <c r="W123" s="219" t="s">
        <v>129</v>
      </c>
      <c r="X123" s="352"/>
      <c r="Y123" s="353"/>
      <c r="Z123" s="353"/>
      <c r="AA123" s="353"/>
      <c r="AB123" s="354"/>
      <c r="AC123" s="653"/>
      <c r="AD123" s="654"/>
      <c r="AE123" s="654"/>
      <c r="AF123" s="654"/>
      <c r="AG123" s="655"/>
    </row>
    <row r="124" spans="2:33" ht="16.5" customHeight="1" x14ac:dyDescent="0.15">
      <c r="B124" s="387"/>
      <c r="C124" s="388"/>
      <c r="D124" s="389"/>
      <c r="E124" s="337"/>
      <c r="F124" s="338"/>
      <c r="G124" s="338"/>
      <c r="H124" s="338"/>
      <c r="I124" s="338"/>
      <c r="J124" s="338"/>
      <c r="K124" s="338"/>
      <c r="L124" s="338"/>
      <c r="M124" s="338"/>
      <c r="N124" s="338"/>
      <c r="O124" s="338"/>
      <c r="P124" s="338"/>
      <c r="Q124" s="338"/>
      <c r="R124" s="338"/>
      <c r="S124" s="338"/>
      <c r="T124" s="339"/>
      <c r="U124" s="290"/>
      <c r="V124" s="291"/>
      <c r="W124" s="218" t="s">
        <v>58</v>
      </c>
      <c r="X124" s="349"/>
      <c r="Y124" s="350"/>
      <c r="Z124" s="350"/>
      <c r="AA124" s="350"/>
      <c r="AB124" s="351"/>
      <c r="AC124" s="656"/>
      <c r="AD124" s="657"/>
      <c r="AE124" s="657"/>
      <c r="AF124" s="657"/>
      <c r="AG124" s="658"/>
    </row>
    <row r="125" spans="2:33" ht="16.5" customHeight="1" x14ac:dyDescent="0.15">
      <c r="B125" s="387"/>
      <c r="C125" s="388"/>
      <c r="D125" s="389"/>
      <c r="E125" s="370"/>
      <c r="F125" s="371"/>
      <c r="G125" s="371"/>
      <c r="H125" s="371"/>
      <c r="I125" s="371"/>
      <c r="J125" s="371"/>
      <c r="K125" s="371"/>
      <c r="L125" s="371"/>
      <c r="M125" s="371"/>
      <c r="N125" s="371"/>
      <c r="O125" s="371"/>
      <c r="P125" s="371"/>
      <c r="Q125" s="371"/>
      <c r="R125" s="371"/>
      <c r="S125" s="371"/>
      <c r="T125" s="372"/>
      <c r="U125" s="288"/>
      <c r="V125" s="289"/>
      <c r="W125" s="219" t="s">
        <v>129</v>
      </c>
      <c r="X125" s="352"/>
      <c r="Y125" s="353"/>
      <c r="Z125" s="353"/>
      <c r="AA125" s="353"/>
      <c r="AB125" s="354"/>
      <c r="AC125" s="653"/>
      <c r="AD125" s="654"/>
      <c r="AE125" s="654"/>
      <c r="AF125" s="654"/>
      <c r="AG125" s="655"/>
    </row>
    <row r="126" spans="2:33" ht="16.5" customHeight="1" x14ac:dyDescent="0.15">
      <c r="B126" s="387"/>
      <c r="C126" s="388"/>
      <c r="D126" s="389"/>
      <c r="E126" s="641"/>
      <c r="F126" s="642"/>
      <c r="G126" s="642"/>
      <c r="H126" s="642"/>
      <c r="I126" s="642"/>
      <c r="J126" s="642"/>
      <c r="K126" s="642"/>
      <c r="L126" s="642"/>
      <c r="M126" s="642"/>
      <c r="N126" s="642"/>
      <c r="O126" s="642"/>
      <c r="P126" s="642"/>
      <c r="Q126" s="642"/>
      <c r="R126" s="642"/>
      <c r="S126" s="642"/>
      <c r="T126" s="643"/>
      <c r="U126" s="290"/>
      <c r="V126" s="291"/>
      <c r="W126" s="218" t="s">
        <v>58</v>
      </c>
      <c r="X126" s="349"/>
      <c r="Y126" s="350"/>
      <c r="Z126" s="350"/>
      <c r="AA126" s="350"/>
      <c r="AB126" s="351"/>
      <c r="AC126" s="656"/>
      <c r="AD126" s="657"/>
      <c r="AE126" s="657"/>
      <c r="AF126" s="657"/>
      <c r="AG126" s="658"/>
    </row>
    <row r="127" spans="2:33" ht="16.5" customHeight="1" thickBot="1" x14ac:dyDescent="0.2">
      <c r="B127" s="390"/>
      <c r="C127" s="391"/>
      <c r="D127" s="392"/>
      <c r="E127" s="672"/>
      <c r="F127" s="673"/>
      <c r="G127" s="673"/>
      <c r="H127" s="673"/>
      <c r="I127" s="673"/>
      <c r="J127" s="673"/>
      <c r="K127" s="673"/>
      <c r="L127" s="673"/>
      <c r="M127" s="673"/>
      <c r="N127" s="673"/>
      <c r="O127" s="673"/>
      <c r="P127" s="673"/>
      <c r="Q127" s="673"/>
      <c r="R127" s="673"/>
      <c r="S127" s="673"/>
      <c r="T127" s="674"/>
      <c r="U127" s="670"/>
      <c r="V127" s="671"/>
      <c r="W127" s="222" t="s">
        <v>129</v>
      </c>
      <c r="X127" s="644"/>
      <c r="Y127" s="645"/>
      <c r="Z127" s="645"/>
      <c r="AA127" s="645"/>
      <c r="AB127" s="646"/>
      <c r="AC127" s="714"/>
      <c r="AD127" s="715"/>
      <c r="AE127" s="715"/>
      <c r="AF127" s="715"/>
      <c r="AG127" s="716"/>
    </row>
    <row r="128" spans="2:33" ht="16.5" customHeight="1" x14ac:dyDescent="0.15">
      <c r="B128" s="681" t="s">
        <v>67</v>
      </c>
      <c r="C128" s="682"/>
      <c r="D128" s="683"/>
      <c r="E128" s="684"/>
      <c r="F128" s="685"/>
      <c r="G128" s="685"/>
      <c r="H128" s="685"/>
      <c r="I128" s="685"/>
      <c r="J128" s="685"/>
      <c r="K128" s="685"/>
      <c r="L128" s="685"/>
      <c r="M128" s="685"/>
      <c r="N128" s="685"/>
      <c r="O128" s="685"/>
      <c r="P128" s="685"/>
      <c r="Q128" s="685"/>
      <c r="R128" s="685"/>
      <c r="S128" s="685"/>
      <c r="T128" s="686"/>
      <c r="U128" s="659"/>
      <c r="V128" s="660"/>
      <c r="W128" s="221" t="s">
        <v>58</v>
      </c>
      <c r="X128" s="664"/>
      <c r="Y128" s="665"/>
      <c r="Z128" s="665"/>
      <c r="AA128" s="665"/>
      <c r="AB128" s="666"/>
      <c r="AC128" s="650"/>
      <c r="AD128" s="651"/>
      <c r="AE128" s="651"/>
      <c r="AF128" s="651"/>
      <c r="AG128" s="652"/>
    </row>
    <row r="129" spans="1:33" ht="16.5" customHeight="1" x14ac:dyDescent="0.15">
      <c r="B129" s="361" t="str">
        <f>IF(syumokucode13="","",syumokucode13)</f>
        <v/>
      </c>
      <c r="C129" s="362"/>
      <c r="D129" s="363"/>
      <c r="E129" s="364"/>
      <c r="F129" s="365"/>
      <c r="G129" s="365"/>
      <c r="H129" s="365"/>
      <c r="I129" s="365"/>
      <c r="J129" s="365"/>
      <c r="K129" s="365"/>
      <c r="L129" s="365"/>
      <c r="M129" s="365"/>
      <c r="N129" s="365"/>
      <c r="O129" s="365"/>
      <c r="P129" s="365"/>
      <c r="Q129" s="365"/>
      <c r="R129" s="365"/>
      <c r="S129" s="365"/>
      <c r="T129" s="366"/>
      <c r="U129" s="288"/>
      <c r="V129" s="289"/>
      <c r="W129" s="219" t="s">
        <v>129</v>
      </c>
      <c r="X129" s="352"/>
      <c r="Y129" s="353"/>
      <c r="Z129" s="353"/>
      <c r="AA129" s="353"/>
      <c r="AB129" s="354"/>
      <c r="AC129" s="653"/>
      <c r="AD129" s="654"/>
      <c r="AE129" s="654"/>
      <c r="AF129" s="654"/>
      <c r="AG129" s="655"/>
    </row>
    <row r="130" spans="1:33" ht="16.5" customHeight="1" x14ac:dyDescent="0.15">
      <c r="B130" s="675" t="str">
        <f>IF(syumokucode13="","",IF(ISNA(VLOOKUP(kousyucode1*100+syumokucode13,業務一覧!$G$6:$I$89,3,FALSE)),"該当無し",VLOOKUP(kousyucode1*100+syumokucode13,業務一覧!$G$6:$I$89,3)))</f>
        <v/>
      </c>
      <c r="C130" s="676"/>
      <c r="D130" s="677"/>
      <c r="E130" s="337"/>
      <c r="F130" s="338"/>
      <c r="G130" s="338"/>
      <c r="H130" s="338"/>
      <c r="I130" s="338"/>
      <c r="J130" s="338"/>
      <c r="K130" s="338"/>
      <c r="L130" s="338"/>
      <c r="M130" s="338"/>
      <c r="N130" s="338"/>
      <c r="O130" s="338"/>
      <c r="P130" s="338"/>
      <c r="Q130" s="338"/>
      <c r="R130" s="338"/>
      <c r="S130" s="338"/>
      <c r="T130" s="339"/>
      <c r="U130" s="290"/>
      <c r="V130" s="291"/>
      <c r="W130" s="218" t="s">
        <v>58</v>
      </c>
      <c r="X130" s="349"/>
      <c r="Y130" s="350"/>
      <c r="Z130" s="350"/>
      <c r="AA130" s="350"/>
      <c r="AB130" s="351"/>
      <c r="AC130" s="656"/>
      <c r="AD130" s="657"/>
      <c r="AE130" s="657"/>
      <c r="AF130" s="657"/>
      <c r="AG130" s="658"/>
    </row>
    <row r="131" spans="1:33" ht="16.5" customHeight="1" x14ac:dyDescent="0.15">
      <c r="B131" s="367"/>
      <c r="C131" s="368"/>
      <c r="D131" s="369"/>
      <c r="E131" s="370"/>
      <c r="F131" s="371"/>
      <c r="G131" s="371"/>
      <c r="H131" s="371"/>
      <c r="I131" s="371"/>
      <c r="J131" s="371"/>
      <c r="K131" s="371"/>
      <c r="L131" s="371"/>
      <c r="M131" s="371"/>
      <c r="N131" s="371"/>
      <c r="O131" s="371"/>
      <c r="P131" s="371"/>
      <c r="Q131" s="371"/>
      <c r="R131" s="371"/>
      <c r="S131" s="371"/>
      <c r="T131" s="372"/>
      <c r="U131" s="288"/>
      <c r="V131" s="289"/>
      <c r="W131" s="219" t="s">
        <v>129</v>
      </c>
      <c r="X131" s="352"/>
      <c r="Y131" s="353"/>
      <c r="Z131" s="353"/>
      <c r="AA131" s="353"/>
      <c r="AB131" s="354"/>
      <c r="AC131" s="653"/>
      <c r="AD131" s="654"/>
      <c r="AE131" s="654"/>
      <c r="AF131" s="654"/>
      <c r="AG131" s="655"/>
    </row>
    <row r="132" spans="1:33" ht="16.5" customHeight="1" x14ac:dyDescent="0.15">
      <c r="B132" s="367"/>
      <c r="C132" s="368"/>
      <c r="D132" s="369"/>
      <c r="E132" s="334"/>
      <c r="F132" s="335"/>
      <c r="G132" s="335"/>
      <c r="H132" s="335"/>
      <c r="I132" s="335"/>
      <c r="J132" s="335"/>
      <c r="K132" s="335"/>
      <c r="L132" s="335"/>
      <c r="M132" s="335"/>
      <c r="N132" s="335"/>
      <c r="O132" s="335"/>
      <c r="P132" s="335"/>
      <c r="Q132" s="335"/>
      <c r="R132" s="335"/>
      <c r="S132" s="335"/>
      <c r="T132" s="336"/>
      <c r="U132" s="290"/>
      <c r="V132" s="291"/>
      <c r="W132" s="218" t="s">
        <v>58</v>
      </c>
      <c r="X132" s="349"/>
      <c r="Y132" s="350"/>
      <c r="Z132" s="350"/>
      <c r="AA132" s="350"/>
      <c r="AB132" s="351"/>
      <c r="AC132" s="656"/>
      <c r="AD132" s="657"/>
      <c r="AE132" s="657"/>
      <c r="AF132" s="657"/>
      <c r="AG132" s="658"/>
    </row>
    <row r="133" spans="1:33" ht="16.5" customHeight="1" x14ac:dyDescent="0.15">
      <c r="B133" s="367"/>
      <c r="C133" s="368"/>
      <c r="D133" s="369"/>
      <c r="E133" s="370"/>
      <c r="F133" s="371"/>
      <c r="G133" s="371"/>
      <c r="H133" s="371"/>
      <c r="I133" s="371"/>
      <c r="J133" s="371"/>
      <c r="K133" s="371"/>
      <c r="L133" s="371"/>
      <c r="M133" s="371"/>
      <c r="N133" s="371"/>
      <c r="O133" s="371"/>
      <c r="P133" s="371"/>
      <c r="Q133" s="371"/>
      <c r="R133" s="371"/>
      <c r="S133" s="371"/>
      <c r="T133" s="372"/>
      <c r="U133" s="288"/>
      <c r="V133" s="289"/>
      <c r="W133" s="219" t="s">
        <v>129</v>
      </c>
      <c r="X133" s="352"/>
      <c r="Y133" s="353"/>
      <c r="Z133" s="353"/>
      <c r="AA133" s="353"/>
      <c r="AB133" s="354"/>
      <c r="AC133" s="653"/>
      <c r="AD133" s="654"/>
      <c r="AE133" s="654"/>
      <c r="AF133" s="654"/>
      <c r="AG133" s="655"/>
    </row>
    <row r="134" spans="1:33" ht="16.5" customHeight="1" x14ac:dyDescent="0.15">
      <c r="B134" s="367"/>
      <c r="C134" s="368"/>
      <c r="D134" s="369"/>
      <c r="E134" s="337"/>
      <c r="F134" s="338"/>
      <c r="G134" s="338"/>
      <c r="H134" s="338"/>
      <c r="I134" s="338"/>
      <c r="J134" s="338"/>
      <c r="K134" s="338"/>
      <c r="L134" s="338"/>
      <c r="M134" s="338"/>
      <c r="N134" s="338"/>
      <c r="O134" s="338"/>
      <c r="P134" s="338"/>
      <c r="Q134" s="338"/>
      <c r="R134" s="338"/>
      <c r="S134" s="338"/>
      <c r="T134" s="339"/>
      <c r="U134" s="290"/>
      <c r="V134" s="291"/>
      <c r="W134" s="218" t="s">
        <v>58</v>
      </c>
      <c r="X134" s="349"/>
      <c r="Y134" s="350"/>
      <c r="Z134" s="350"/>
      <c r="AA134" s="350"/>
      <c r="AB134" s="351"/>
      <c r="AC134" s="656"/>
      <c r="AD134" s="657"/>
      <c r="AE134" s="657"/>
      <c r="AF134" s="657"/>
      <c r="AG134" s="658"/>
    </row>
    <row r="135" spans="1:33" ht="16.5" customHeight="1" x14ac:dyDescent="0.15">
      <c r="B135" s="367"/>
      <c r="C135" s="368"/>
      <c r="D135" s="369"/>
      <c r="E135" s="370"/>
      <c r="F135" s="371"/>
      <c r="G135" s="371"/>
      <c r="H135" s="371"/>
      <c r="I135" s="371"/>
      <c r="J135" s="371"/>
      <c r="K135" s="371"/>
      <c r="L135" s="371"/>
      <c r="M135" s="371"/>
      <c r="N135" s="371"/>
      <c r="O135" s="371"/>
      <c r="P135" s="371"/>
      <c r="Q135" s="371"/>
      <c r="R135" s="371"/>
      <c r="S135" s="371"/>
      <c r="T135" s="372"/>
      <c r="U135" s="288"/>
      <c r="V135" s="289"/>
      <c r="W135" s="219" t="s">
        <v>129</v>
      </c>
      <c r="X135" s="352"/>
      <c r="Y135" s="353"/>
      <c r="Z135" s="353"/>
      <c r="AA135" s="353"/>
      <c r="AB135" s="354"/>
      <c r="AC135" s="653"/>
      <c r="AD135" s="654"/>
      <c r="AE135" s="654"/>
      <c r="AF135" s="654"/>
      <c r="AG135" s="655"/>
    </row>
    <row r="136" spans="1:33" ht="16.5" customHeight="1" x14ac:dyDescent="0.15">
      <c r="B136" s="367"/>
      <c r="C136" s="368"/>
      <c r="D136" s="369"/>
      <c r="E136" s="641"/>
      <c r="F136" s="642"/>
      <c r="G136" s="642"/>
      <c r="H136" s="642"/>
      <c r="I136" s="642"/>
      <c r="J136" s="642"/>
      <c r="K136" s="642"/>
      <c r="L136" s="642"/>
      <c r="M136" s="642"/>
      <c r="N136" s="642"/>
      <c r="O136" s="642"/>
      <c r="P136" s="642"/>
      <c r="Q136" s="642"/>
      <c r="R136" s="642"/>
      <c r="S136" s="642"/>
      <c r="T136" s="643"/>
      <c r="U136" s="290"/>
      <c r="V136" s="291"/>
      <c r="W136" s="218" t="s">
        <v>58</v>
      </c>
      <c r="X136" s="349"/>
      <c r="Y136" s="350"/>
      <c r="Z136" s="350"/>
      <c r="AA136" s="350"/>
      <c r="AB136" s="351"/>
      <c r="AC136" s="656"/>
      <c r="AD136" s="657"/>
      <c r="AE136" s="657"/>
      <c r="AF136" s="657"/>
      <c r="AG136" s="658"/>
    </row>
    <row r="137" spans="1:33" ht="16.5" customHeight="1" x14ac:dyDescent="0.15">
      <c r="B137" s="367"/>
      <c r="C137" s="368"/>
      <c r="D137" s="369"/>
      <c r="E137" s="364"/>
      <c r="F137" s="365"/>
      <c r="G137" s="365"/>
      <c r="H137" s="365"/>
      <c r="I137" s="365"/>
      <c r="J137" s="365"/>
      <c r="K137" s="365"/>
      <c r="L137" s="365"/>
      <c r="M137" s="365"/>
      <c r="N137" s="365"/>
      <c r="O137" s="365"/>
      <c r="P137" s="365"/>
      <c r="Q137" s="365"/>
      <c r="R137" s="365"/>
      <c r="S137" s="365"/>
      <c r="T137" s="366"/>
      <c r="U137" s="288"/>
      <c r="V137" s="289"/>
      <c r="W137" s="219" t="s">
        <v>129</v>
      </c>
      <c r="X137" s="352"/>
      <c r="Y137" s="353"/>
      <c r="Z137" s="353"/>
      <c r="AA137" s="353"/>
      <c r="AB137" s="354"/>
      <c r="AC137" s="653"/>
      <c r="AD137" s="654"/>
      <c r="AE137" s="654"/>
      <c r="AF137" s="654"/>
      <c r="AG137" s="655"/>
    </row>
    <row r="138" spans="1:33" ht="16.5" customHeight="1" x14ac:dyDescent="0.15">
      <c r="B138" s="367"/>
      <c r="C138" s="368"/>
      <c r="D138" s="369"/>
      <c r="E138" s="337"/>
      <c r="F138" s="338"/>
      <c r="G138" s="338"/>
      <c r="H138" s="338"/>
      <c r="I138" s="338"/>
      <c r="J138" s="338"/>
      <c r="K138" s="338"/>
      <c r="L138" s="338"/>
      <c r="M138" s="338"/>
      <c r="N138" s="338"/>
      <c r="O138" s="338"/>
      <c r="P138" s="338"/>
      <c r="Q138" s="338"/>
      <c r="R138" s="338"/>
      <c r="S138" s="338"/>
      <c r="T138" s="339"/>
      <c r="U138" s="290"/>
      <c r="V138" s="291"/>
      <c r="W138" s="218" t="s">
        <v>58</v>
      </c>
      <c r="X138" s="349"/>
      <c r="Y138" s="350"/>
      <c r="Z138" s="350"/>
      <c r="AA138" s="350"/>
      <c r="AB138" s="351"/>
      <c r="AC138" s="656"/>
      <c r="AD138" s="657"/>
      <c r="AE138" s="657"/>
      <c r="AF138" s="657"/>
      <c r="AG138" s="658"/>
    </row>
    <row r="139" spans="1:33" ht="16.5" customHeight="1" x14ac:dyDescent="0.15">
      <c r="B139" s="367"/>
      <c r="C139" s="368"/>
      <c r="D139" s="369"/>
      <c r="E139" s="370"/>
      <c r="F139" s="371"/>
      <c r="G139" s="371"/>
      <c r="H139" s="371"/>
      <c r="I139" s="371"/>
      <c r="J139" s="371"/>
      <c r="K139" s="371"/>
      <c r="L139" s="371"/>
      <c r="M139" s="371"/>
      <c r="N139" s="371"/>
      <c r="O139" s="371"/>
      <c r="P139" s="371"/>
      <c r="Q139" s="371"/>
      <c r="R139" s="371"/>
      <c r="S139" s="371"/>
      <c r="T139" s="372"/>
      <c r="U139" s="288"/>
      <c r="V139" s="289"/>
      <c r="W139" s="219" t="s">
        <v>129</v>
      </c>
      <c r="X139" s="352"/>
      <c r="Y139" s="353"/>
      <c r="Z139" s="353"/>
      <c r="AA139" s="353"/>
      <c r="AB139" s="354"/>
      <c r="AC139" s="653"/>
      <c r="AD139" s="654"/>
      <c r="AE139" s="654"/>
      <c r="AF139" s="654"/>
      <c r="AG139" s="655"/>
    </row>
    <row r="140" spans="1:33" ht="16.5" customHeight="1" x14ac:dyDescent="0.15">
      <c r="B140" s="367"/>
      <c r="C140" s="368"/>
      <c r="D140" s="369"/>
      <c r="E140" s="641"/>
      <c r="F140" s="642"/>
      <c r="G140" s="642"/>
      <c r="H140" s="642"/>
      <c r="I140" s="642"/>
      <c r="J140" s="642"/>
      <c r="K140" s="642"/>
      <c r="L140" s="642"/>
      <c r="M140" s="642"/>
      <c r="N140" s="642"/>
      <c r="O140" s="642"/>
      <c r="P140" s="642"/>
      <c r="Q140" s="642"/>
      <c r="R140" s="642"/>
      <c r="S140" s="642"/>
      <c r="T140" s="643"/>
      <c r="U140" s="290"/>
      <c r="V140" s="291"/>
      <c r="W140" s="218" t="s">
        <v>58</v>
      </c>
      <c r="X140" s="349"/>
      <c r="Y140" s="350"/>
      <c r="Z140" s="350"/>
      <c r="AA140" s="350"/>
      <c r="AB140" s="351"/>
      <c r="AC140" s="656"/>
      <c r="AD140" s="657"/>
      <c r="AE140" s="657"/>
      <c r="AF140" s="657"/>
      <c r="AG140" s="658"/>
    </row>
    <row r="141" spans="1:33" ht="16.5" customHeight="1" x14ac:dyDescent="0.15">
      <c r="B141" s="678"/>
      <c r="C141" s="679"/>
      <c r="D141" s="680"/>
      <c r="E141" s="711"/>
      <c r="F141" s="712"/>
      <c r="G141" s="712"/>
      <c r="H141" s="712"/>
      <c r="I141" s="712"/>
      <c r="J141" s="712"/>
      <c r="K141" s="712"/>
      <c r="L141" s="712"/>
      <c r="M141" s="712"/>
      <c r="N141" s="712"/>
      <c r="O141" s="712"/>
      <c r="P141" s="712"/>
      <c r="Q141" s="712"/>
      <c r="R141" s="712"/>
      <c r="S141" s="712"/>
      <c r="T141" s="713"/>
      <c r="U141" s="288"/>
      <c r="V141" s="289"/>
      <c r="W141" s="219" t="s">
        <v>129</v>
      </c>
      <c r="X141" s="352"/>
      <c r="Y141" s="353"/>
      <c r="Z141" s="353"/>
      <c r="AA141" s="353"/>
      <c r="AB141" s="354"/>
      <c r="AC141" s="653"/>
      <c r="AD141" s="654"/>
      <c r="AE141" s="654"/>
      <c r="AF141" s="654"/>
      <c r="AG141" s="655"/>
    </row>
    <row r="142" spans="1:33" ht="9.9499999999999993" customHeight="1" x14ac:dyDescent="0.15"/>
    <row r="143" spans="1:33" ht="20.100000000000001" customHeight="1" x14ac:dyDescent="0.15">
      <c r="A143" s="3">
        <v>1</v>
      </c>
      <c r="B143" s="436" t="s">
        <v>1</v>
      </c>
      <c r="C143" s="436"/>
      <c r="D143" s="436"/>
      <c r="E143" s="436"/>
      <c r="F143" s="436"/>
      <c r="G143" s="436"/>
      <c r="H143" s="313" t="str">
        <f>IF(id="","",id)</f>
        <v/>
      </c>
      <c r="I143" s="314"/>
      <c r="J143" s="315"/>
      <c r="L143" s="624" t="str">
        <f>IF(tourokukbn="","",IF(tourokukbn=1,IF(headofficename="","",headofficename),IF(branchname="","",branchname)))</f>
        <v/>
      </c>
      <c r="M143" s="624"/>
      <c r="N143" s="624"/>
      <c r="O143" s="624"/>
      <c r="P143" s="624"/>
      <c r="Q143" s="624"/>
      <c r="R143" s="624"/>
      <c r="S143" s="624"/>
      <c r="T143" s="624"/>
      <c r="U143" s="624"/>
      <c r="V143" s="624"/>
      <c r="W143" s="624"/>
      <c r="X143" s="624"/>
      <c r="Y143" s="624"/>
      <c r="Z143" s="624"/>
      <c r="AA143" s="624"/>
      <c r="AB143" s="624"/>
      <c r="AC143" s="624"/>
      <c r="AD143" s="624"/>
      <c r="AE143" s="624"/>
      <c r="AF143" s="624"/>
      <c r="AG143" s="624"/>
    </row>
    <row r="144" spans="1:33" ht="9.9499999999999993" customHeight="1" x14ac:dyDescent="0.15">
      <c r="B144" s="6"/>
      <c r="C144" s="6"/>
      <c r="D144" s="6"/>
      <c r="E144" s="6"/>
      <c r="F144" s="6"/>
      <c r="G144" s="6"/>
      <c r="H144" s="6"/>
      <c r="I144" s="6"/>
      <c r="J144" s="7"/>
      <c r="K144" s="7"/>
      <c r="L144" s="7"/>
      <c r="M144" s="7"/>
      <c r="N144" s="7"/>
      <c r="O144" s="7"/>
      <c r="P144" s="7"/>
      <c r="Q144" s="7"/>
      <c r="R144" s="7"/>
      <c r="S144" s="7"/>
      <c r="T144" s="7"/>
      <c r="U144" s="7"/>
      <c r="V144" s="7"/>
      <c r="W144" s="7"/>
      <c r="X144" s="7"/>
      <c r="Y144" s="7"/>
      <c r="Z144" s="7"/>
      <c r="AA144" s="7"/>
      <c r="AB144" s="7"/>
      <c r="AC144" s="7"/>
      <c r="AD144" s="7"/>
      <c r="AE144" s="7"/>
      <c r="AF144" s="7"/>
      <c r="AG144" s="7"/>
    </row>
    <row r="145" spans="1:33" ht="20.100000000000001" customHeight="1" x14ac:dyDescent="0.15">
      <c r="A145" s="98">
        <v>11</v>
      </c>
      <c r="B145" s="9" t="s">
        <v>62</v>
      </c>
      <c r="C145" s="10"/>
      <c r="D145" s="10"/>
      <c r="E145" s="10"/>
      <c r="F145" s="10"/>
      <c r="G145" s="11"/>
      <c r="H145" s="11"/>
    </row>
    <row r="146" spans="1:33" ht="15" customHeight="1" x14ac:dyDescent="0.15">
      <c r="A146" s="12"/>
      <c r="B146" s="379" t="s">
        <v>275</v>
      </c>
      <c r="C146" s="393"/>
      <c r="D146" s="393"/>
      <c r="E146" s="393"/>
      <c r="F146" s="393"/>
      <c r="G146" s="393"/>
      <c r="H146" s="687" t="str">
        <f>IF(kousyucode2="","",kousyucode2)</f>
        <v/>
      </c>
      <c r="I146" s="688"/>
      <c r="J146" s="622" t="str">
        <f>IF(kousyucode2="","",IF(ISNA(VLOOKUP(kousyucode2,業務一覧!$B$6:$C$89,2,FALSE)),"該当無し",VLOOKUP(kousyucode2,業務一覧!$B$6:$C$89,2)))</f>
        <v/>
      </c>
      <c r="K146" s="622"/>
      <c r="L146" s="622"/>
      <c r="M146" s="622"/>
      <c r="N146" s="622"/>
      <c r="O146" s="622"/>
      <c r="P146" s="622"/>
      <c r="Q146" s="622"/>
      <c r="R146" s="622"/>
      <c r="S146" s="622"/>
      <c r="T146" s="622"/>
      <c r="U146" s="622"/>
      <c r="V146" s="622"/>
      <c r="W146" s="622"/>
      <c r="X146" s="622"/>
      <c r="Y146" s="622"/>
      <c r="Z146" s="622"/>
      <c r="AA146" s="622"/>
      <c r="AB146" s="622"/>
      <c r="AC146" s="622"/>
      <c r="AD146" s="393" t="s">
        <v>63</v>
      </c>
      <c r="AE146" s="393"/>
      <c r="AF146" s="393"/>
      <c r="AG146" s="394"/>
    </row>
    <row r="147" spans="1:33" ht="15" customHeight="1" x14ac:dyDescent="0.15">
      <c r="A147" s="12"/>
      <c r="B147" s="395"/>
      <c r="C147" s="396"/>
      <c r="D147" s="396"/>
      <c r="E147" s="396"/>
      <c r="F147" s="396"/>
      <c r="G147" s="396"/>
      <c r="H147" s="689"/>
      <c r="I147" s="689"/>
      <c r="J147" s="623"/>
      <c r="K147" s="623"/>
      <c r="L147" s="623"/>
      <c r="M147" s="623"/>
      <c r="N147" s="623"/>
      <c r="O147" s="623"/>
      <c r="P147" s="623"/>
      <c r="Q147" s="623"/>
      <c r="R147" s="623"/>
      <c r="S147" s="623"/>
      <c r="T147" s="623"/>
      <c r="U147" s="623"/>
      <c r="V147" s="623"/>
      <c r="W147" s="623"/>
      <c r="X147" s="623"/>
      <c r="Y147" s="623"/>
      <c r="Z147" s="623"/>
      <c r="AA147" s="623"/>
      <c r="AB147" s="623"/>
      <c r="AC147" s="623"/>
      <c r="AD147" s="396"/>
      <c r="AE147" s="396"/>
      <c r="AF147" s="396"/>
      <c r="AG147" s="397"/>
    </row>
    <row r="148" spans="1:33" ht="20.100000000000001" customHeight="1" x14ac:dyDescent="0.15">
      <c r="A148" s="12"/>
      <c r="B148" s="343" t="s">
        <v>64</v>
      </c>
      <c r="C148" s="344"/>
      <c r="D148" s="344"/>
      <c r="E148" s="376" t="s">
        <v>68</v>
      </c>
      <c r="F148" s="377"/>
      <c r="G148" s="377"/>
      <c r="H148" s="377"/>
      <c r="I148" s="377"/>
      <c r="J148" s="377"/>
      <c r="K148" s="377"/>
      <c r="L148" s="377"/>
      <c r="M148" s="377"/>
      <c r="N148" s="377"/>
      <c r="O148" s="377"/>
      <c r="P148" s="377"/>
      <c r="Q148" s="377"/>
      <c r="R148" s="377"/>
      <c r="S148" s="377"/>
      <c r="T148" s="378"/>
      <c r="U148" s="344" t="s">
        <v>65</v>
      </c>
      <c r="V148" s="385"/>
      <c r="W148" s="385"/>
      <c r="X148" s="379" t="s">
        <v>478</v>
      </c>
      <c r="Y148" s="393"/>
      <c r="Z148" s="393"/>
      <c r="AA148" s="393"/>
      <c r="AB148" s="394"/>
      <c r="AC148" s="379" t="s">
        <v>66</v>
      </c>
      <c r="AD148" s="393"/>
      <c r="AE148" s="393"/>
      <c r="AF148" s="393"/>
      <c r="AG148" s="394"/>
    </row>
    <row r="149" spans="1:33" ht="20.100000000000001" customHeight="1" x14ac:dyDescent="0.15">
      <c r="A149" s="12"/>
      <c r="B149" s="345"/>
      <c r="C149" s="346"/>
      <c r="D149" s="346"/>
      <c r="E149" s="619" t="s">
        <v>138</v>
      </c>
      <c r="F149" s="620"/>
      <c r="G149" s="620"/>
      <c r="H149" s="620"/>
      <c r="I149" s="620"/>
      <c r="J149" s="620"/>
      <c r="K149" s="620"/>
      <c r="L149" s="620"/>
      <c r="M149" s="620"/>
      <c r="N149" s="620"/>
      <c r="O149" s="620"/>
      <c r="P149" s="620"/>
      <c r="Q149" s="620"/>
      <c r="R149" s="620"/>
      <c r="S149" s="620"/>
      <c r="T149" s="621"/>
      <c r="U149" s="386"/>
      <c r="V149" s="386"/>
      <c r="W149" s="386"/>
      <c r="X149" s="395"/>
      <c r="Y149" s="396"/>
      <c r="Z149" s="396"/>
      <c r="AA149" s="396"/>
      <c r="AB149" s="397"/>
      <c r="AC149" s="395"/>
      <c r="AD149" s="396"/>
      <c r="AE149" s="396"/>
      <c r="AF149" s="396"/>
      <c r="AG149" s="397"/>
    </row>
    <row r="150" spans="1:33" ht="16.5" customHeight="1" x14ac:dyDescent="0.15">
      <c r="A150" s="12"/>
      <c r="B150" s="355" t="s">
        <v>50</v>
      </c>
      <c r="C150" s="356"/>
      <c r="D150" s="357"/>
      <c r="E150" s="358"/>
      <c r="F150" s="359"/>
      <c r="G150" s="359"/>
      <c r="H150" s="359"/>
      <c r="I150" s="359"/>
      <c r="J150" s="359"/>
      <c r="K150" s="359"/>
      <c r="L150" s="359"/>
      <c r="M150" s="359"/>
      <c r="N150" s="359"/>
      <c r="O150" s="359"/>
      <c r="P150" s="359"/>
      <c r="Q150" s="359"/>
      <c r="R150" s="359"/>
      <c r="S150" s="359"/>
      <c r="T150" s="360"/>
      <c r="U150" s="290"/>
      <c r="V150" s="291"/>
      <c r="W150" s="218" t="s">
        <v>58</v>
      </c>
      <c r="X150" s="349"/>
      <c r="Y150" s="350"/>
      <c r="Z150" s="350"/>
      <c r="AA150" s="350"/>
      <c r="AB150" s="351"/>
      <c r="AC150" s="690"/>
      <c r="AD150" s="691"/>
      <c r="AE150" s="691"/>
      <c r="AF150" s="691"/>
      <c r="AG150" s="692"/>
    </row>
    <row r="151" spans="1:33" ht="16.5" customHeight="1" x14ac:dyDescent="0.15">
      <c r="A151" s="12"/>
      <c r="B151" s="361" t="str">
        <f>IF(syumokucode21="","",syumokucode21)</f>
        <v/>
      </c>
      <c r="C151" s="362"/>
      <c r="D151" s="363"/>
      <c r="E151" s="364"/>
      <c r="F151" s="365"/>
      <c r="G151" s="365"/>
      <c r="H151" s="365"/>
      <c r="I151" s="365"/>
      <c r="J151" s="365"/>
      <c r="K151" s="365"/>
      <c r="L151" s="365"/>
      <c r="M151" s="365"/>
      <c r="N151" s="365"/>
      <c r="O151" s="365"/>
      <c r="P151" s="365"/>
      <c r="Q151" s="365"/>
      <c r="R151" s="365"/>
      <c r="S151" s="365"/>
      <c r="T151" s="366"/>
      <c r="U151" s="288"/>
      <c r="V151" s="289"/>
      <c r="W151" s="219" t="s">
        <v>129</v>
      </c>
      <c r="X151" s="352"/>
      <c r="Y151" s="353"/>
      <c r="Z151" s="353"/>
      <c r="AA151" s="353"/>
      <c r="AB151" s="354"/>
      <c r="AC151" s="693"/>
      <c r="AD151" s="694"/>
      <c r="AE151" s="694"/>
      <c r="AF151" s="694"/>
      <c r="AG151" s="695"/>
    </row>
    <row r="152" spans="1:33" ht="16.5" customHeight="1" x14ac:dyDescent="0.15">
      <c r="A152" s="12"/>
      <c r="B152" s="367" t="str">
        <f>IF(syumokucode21="","",IF(ISNA(VLOOKUP(kousyucode2*100+syumokucode21,業務一覧!$G$6:$I$89,3,FALSE)),"該当無し",VLOOKUP(kousyucode2*100+syumokucode21,業務一覧!$G$6:$I$89,3)))</f>
        <v/>
      </c>
      <c r="C152" s="368"/>
      <c r="D152" s="369"/>
      <c r="E152" s="337"/>
      <c r="F152" s="338"/>
      <c r="G152" s="338"/>
      <c r="H152" s="338"/>
      <c r="I152" s="338"/>
      <c r="J152" s="338"/>
      <c r="K152" s="338"/>
      <c r="L152" s="338"/>
      <c r="M152" s="338"/>
      <c r="N152" s="338"/>
      <c r="O152" s="338"/>
      <c r="P152" s="338"/>
      <c r="Q152" s="338"/>
      <c r="R152" s="338"/>
      <c r="S152" s="338"/>
      <c r="T152" s="339"/>
      <c r="U152" s="290"/>
      <c r="V152" s="291"/>
      <c r="W152" s="218" t="s">
        <v>58</v>
      </c>
      <c r="X152" s="349"/>
      <c r="Y152" s="350"/>
      <c r="Z152" s="350"/>
      <c r="AA152" s="350"/>
      <c r="AB152" s="351"/>
      <c r="AC152" s="696"/>
      <c r="AD152" s="697"/>
      <c r="AE152" s="697"/>
      <c r="AF152" s="697"/>
      <c r="AG152" s="698"/>
    </row>
    <row r="153" spans="1:33" ht="16.5" customHeight="1" x14ac:dyDescent="0.15">
      <c r="A153" s="12"/>
      <c r="B153" s="367"/>
      <c r="C153" s="368"/>
      <c r="D153" s="369"/>
      <c r="E153" s="370"/>
      <c r="F153" s="371"/>
      <c r="G153" s="371"/>
      <c r="H153" s="371"/>
      <c r="I153" s="371"/>
      <c r="J153" s="371"/>
      <c r="K153" s="371"/>
      <c r="L153" s="371"/>
      <c r="M153" s="371"/>
      <c r="N153" s="371"/>
      <c r="O153" s="371"/>
      <c r="P153" s="371"/>
      <c r="Q153" s="371"/>
      <c r="R153" s="371"/>
      <c r="S153" s="371"/>
      <c r="T153" s="372"/>
      <c r="U153" s="288"/>
      <c r="V153" s="289"/>
      <c r="W153" s="219" t="s">
        <v>129</v>
      </c>
      <c r="X153" s="352"/>
      <c r="Y153" s="353"/>
      <c r="Z153" s="353"/>
      <c r="AA153" s="353"/>
      <c r="AB153" s="354"/>
      <c r="AC153" s="699"/>
      <c r="AD153" s="700"/>
      <c r="AE153" s="700"/>
      <c r="AF153" s="700"/>
      <c r="AG153" s="701"/>
    </row>
    <row r="154" spans="1:33" ht="16.5" customHeight="1" x14ac:dyDescent="0.15">
      <c r="B154" s="367"/>
      <c r="C154" s="368"/>
      <c r="D154" s="369"/>
      <c r="E154" s="334"/>
      <c r="F154" s="335"/>
      <c r="G154" s="335"/>
      <c r="H154" s="335"/>
      <c r="I154" s="335"/>
      <c r="J154" s="335"/>
      <c r="K154" s="335"/>
      <c r="L154" s="335"/>
      <c r="M154" s="335"/>
      <c r="N154" s="335"/>
      <c r="O154" s="335"/>
      <c r="P154" s="335"/>
      <c r="Q154" s="335"/>
      <c r="R154" s="335"/>
      <c r="S154" s="335"/>
      <c r="T154" s="336"/>
      <c r="U154" s="290"/>
      <c r="V154" s="291"/>
      <c r="W154" s="218" t="s">
        <v>58</v>
      </c>
      <c r="X154" s="349"/>
      <c r="Y154" s="350"/>
      <c r="Z154" s="350"/>
      <c r="AA154" s="350"/>
      <c r="AB154" s="351"/>
      <c r="AC154" s="690"/>
      <c r="AD154" s="691"/>
      <c r="AE154" s="691"/>
      <c r="AF154" s="691"/>
      <c r="AG154" s="692"/>
    </row>
    <row r="155" spans="1:33" ht="16.5" customHeight="1" x14ac:dyDescent="0.15">
      <c r="B155" s="367"/>
      <c r="C155" s="368"/>
      <c r="D155" s="369"/>
      <c r="E155" s="370"/>
      <c r="F155" s="371"/>
      <c r="G155" s="371"/>
      <c r="H155" s="371"/>
      <c r="I155" s="371"/>
      <c r="J155" s="371"/>
      <c r="K155" s="371"/>
      <c r="L155" s="371"/>
      <c r="M155" s="371"/>
      <c r="N155" s="371"/>
      <c r="O155" s="371"/>
      <c r="P155" s="371"/>
      <c r="Q155" s="371"/>
      <c r="R155" s="371"/>
      <c r="S155" s="371"/>
      <c r="T155" s="372"/>
      <c r="U155" s="288"/>
      <c r="V155" s="289"/>
      <c r="W155" s="219" t="s">
        <v>129</v>
      </c>
      <c r="X155" s="352"/>
      <c r="Y155" s="353"/>
      <c r="Z155" s="353"/>
      <c r="AA155" s="353"/>
      <c r="AB155" s="354"/>
      <c r="AC155" s="693"/>
      <c r="AD155" s="694"/>
      <c r="AE155" s="694"/>
      <c r="AF155" s="694"/>
      <c r="AG155" s="695"/>
    </row>
    <row r="156" spans="1:33" ht="16.5" customHeight="1" x14ac:dyDescent="0.15">
      <c r="B156" s="367"/>
      <c r="C156" s="368"/>
      <c r="D156" s="369"/>
      <c r="E156" s="337"/>
      <c r="F156" s="338"/>
      <c r="G156" s="338"/>
      <c r="H156" s="338"/>
      <c r="I156" s="338"/>
      <c r="J156" s="338"/>
      <c r="K156" s="338"/>
      <c r="L156" s="338"/>
      <c r="M156" s="338"/>
      <c r="N156" s="338"/>
      <c r="O156" s="338"/>
      <c r="P156" s="338"/>
      <c r="Q156" s="338"/>
      <c r="R156" s="338"/>
      <c r="S156" s="338"/>
      <c r="T156" s="339"/>
      <c r="U156" s="290"/>
      <c r="V156" s="291"/>
      <c r="W156" s="218" t="s">
        <v>58</v>
      </c>
      <c r="X156" s="349"/>
      <c r="Y156" s="350"/>
      <c r="Z156" s="350"/>
      <c r="AA156" s="350"/>
      <c r="AB156" s="351"/>
      <c r="AC156" s="690"/>
      <c r="AD156" s="691"/>
      <c r="AE156" s="691"/>
      <c r="AF156" s="691"/>
      <c r="AG156" s="692"/>
    </row>
    <row r="157" spans="1:33" ht="16.5" customHeight="1" x14ac:dyDescent="0.15">
      <c r="B157" s="367"/>
      <c r="C157" s="368"/>
      <c r="D157" s="369"/>
      <c r="E157" s="370"/>
      <c r="F157" s="371"/>
      <c r="G157" s="371"/>
      <c r="H157" s="371"/>
      <c r="I157" s="371"/>
      <c r="J157" s="371"/>
      <c r="K157" s="371"/>
      <c r="L157" s="371"/>
      <c r="M157" s="371"/>
      <c r="N157" s="371"/>
      <c r="O157" s="371"/>
      <c r="P157" s="371"/>
      <c r="Q157" s="371"/>
      <c r="R157" s="371"/>
      <c r="S157" s="371"/>
      <c r="T157" s="372"/>
      <c r="U157" s="288"/>
      <c r="V157" s="289"/>
      <c r="W157" s="219" t="s">
        <v>129</v>
      </c>
      <c r="X157" s="352"/>
      <c r="Y157" s="353"/>
      <c r="Z157" s="353"/>
      <c r="AA157" s="353"/>
      <c r="AB157" s="354"/>
      <c r="AC157" s="693"/>
      <c r="AD157" s="694"/>
      <c r="AE157" s="694"/>
      <c r="AF157" s="694"/>
      <c r="AG157" s="695"/>
    </row>
    <row r="158" spans="1:33" ht="16.5" customHeight="1" x14ac:dyDescent="0.15">
      <c r="B158" s="367"/>
      <c r="C158" s="368"/>
      <c r="D158" s="369"/>
      <c r="E158" s="641"/>
      <c r="F158" s="642"/>
      <c r="G158" s="642"/>
      <c r="H158" s="642"/>
      <c r="I158" s="642"/>
      <c r="J158" s="642"/>
      <c r="K158" s="642"/>
      <c r="L158" s="642"/>
      <c r="M158" s="642"/>
      <c r="N158" s="642"/>
      <c r="O158" s="642"/>
      <c r="P158" s="642"/>
      <c r="Q158" s="642"/>
      <c r="R158" s="642"/>
      <c r="S158" s="642"/>
      <c r="T158" s="643"/>
      <c r="U158" s="290"/>
      <c r="V158" s="291"/>
      <c r="W158" s="218" t="s">
        <v>58</v>
      </c>
      <c r="X158" s="349"/>
      <c r="Y158" s="350"/>
      <c r="Z158" s="350"/>
      <c r="AA158" s="350"/>
      <c r="AB158" s="351"/>
      <c r="AC158" s="690"/>
      <c r="AD158" s="691"/>
      <c r="AE158" s="691"/>
      <c r="AF158" s="691"/>
      <c r="AG158" s="692"/>
    </row>
    <row r="159" spans="1:33" ht="16.5" customHeight="1" x14ac:dyDescent="0.15">
      <c r="B159" s="367"/>
      <c r="C159" s="368"/>
      <c r="D159" s="369"/>
      <c r="E159" s="364"/>
      <c r="F159" s="365"/>
      <c r="G159" s="365"/>
      <c r="H159" s="365"/>
      <c r="I159" s="365"/>
      <c r="J159" s="365"/>
      <c r="K159" s="365"/>
      <c r="L159" s="365"/>
      <c r="M159" s="365"/>
      <c r="N159" s="365"/>
      <c r="O159" s="365"/>
      <c r="P159" s="365"/>
      <c r="Q159" s="365"/>
      <c r="R159" s="365"/>
      <c r="S159" s="365"/>
      <c r="T159" s="366"/>
      <c r="U159" s="288"/>
      <c r="V159" s="289"/>
      <c r="W159" s="219" t="s">
        <v>129</v>
      </c>
      <c r="X159" s="352"/>
      <c r="Y159" s="353"/>
      <c r="Z159" s="353"/>
      <c r="AA159" s="353"/>
      <c r="AB159" s="354"/>
      <c r="AC159" s="693"/>
      <c r="AD159" s="694"/>
      <c r="AE159" s="694"/>
      <c r="AF159" s="694"/>
      <c r="AG159" s="695"/>
    </row>
    <row r="160" spans="1:33" ht="16.5" customHeight="1" x14ac:dyDescent="0.15">
      <c r="B160" s="367"/>
      <c r="C160" s="368"/>
      <c r="D160" s="369"/>
      <c r="E160" s="337"/>
      <c r="F160" s="338"/>
      <c r="G160" s="338"/>
      <c r="H160" s="338"/>
      <c r="I160" s="338"/>
      <c r="J160" s="338"/>
      <c r="K160" s="338"/>
      <c r="L160" s="338"/>
      <c r="M160" s="338"/>
      <c r="N160" s="338"/>
      <c r="O160" s="338"/>
      <c r="P160" s="338"/>
      <c r="Q160" s="338"/>
      <c r="R160" s="338"/>
      <c r="S160" s="338"/>
      <c r="T160" s="339"/>
      <c r="U160" s="290"/>
      <c r="V160" s="291"/>
      <c r="W160" s="218" t="s">
        <v>58</v>
      </c>
      <c r="X160" s="349"/>
      <c r="Y160" s="350"/>
      <c r="Z160" s="350"/>
      <c r="AA160" s="350"/>
      <c r="AB160" s="351"/>
      <c r="AC160" s="690"/>
      <c r="AD160" s="691"/>
      <c r="AE160" s="691"/>
      <c r="AF160" s="691"/>
      <c r="AG160" s="692"/>
    </row>
    <row r="161" spans="2:33" ht="16.5" customHeight="1" x14ac:dyDescent="0.15">
      <c r="B161" s="367"/>
      <c r="C161" s="368"/>
      <c r="D161" s="369"/>
      <c r="E161" s="370"/>
      <c r="F161" s="371"/>
      <c r="G161" s="371"/>
      <c r="H161" s="371"/>
      <c r="I161" s="371"/>
      <c r="J161" s="371"/>
      <c r="K161" s="371"/>
      <c r="L161" s="371"/>
      <c r="M161" s="371"/>
      <c r="N161" s="371"/>
      <c r="O161" s="371"/>
      <c r="P161" s="371"/>
      <c r="Q161" s="371"/>
      <c r="R161" s="371"/>
      <c r="S161" s="371"/>
      <c r="T161" s="372"/>
      <c r="U161" s="288"/>
      <c r="V161" s="289"/>
      <c r="W161" s="219" t="s">
        <v>129</v>
      </c>
      <c r="X161" s="352"/>
      <c r="Y161" s="353"/>
      <c r="Z161" s="353"/>
      <c r="AA161" s="353"/>
      <c r="AB161" s="354"/>
      <c r="AC161" s="693"/>
      <c r="AD161" s="694"/>
      <c r="AE161" s="694"/>
      <c r="AF161" s="694"/>
      <c r="AG161" s="695"/>
    </row>
    <row r="162" spans="2:33" ht="16.5" customHeight="1" x14ac:dyDescent="0.15">
      <c r="B162" s="367"/>
      <c r="C162" s="368"/>
      <c r="D162" s="369"/>
      <c r="E162" s="641"/>
      <c r="F162" s="642"/>
      <c r="G162" s="642"/>
      <c r="H162" s="642"/>
      <c r="I162" s="642"/>
      <c r="J162" s="642"/>
      <c r="K162" s="642"/>
      <c r="L162" s="642"/>
      <c r="M162" s="642"/>
      <c r="N162" s="642"/>
      <c r="O162" s="642"/>
      <c r="P162" s="642"/>
      <c r="Q162" s="642"/>
      <c r="R162" s="642"/>
      <c r="S162" s="642"/>
      <c r="T162" s="643"/>
      <c r="U162" s="290"/>
      <c r="V162" s="291"/>
      <c r="W162" s="218" t="s">
        <v>58</v>
      </c>
      <c r="X162" s="349"/>
      <c r="Y162" s="350"/>
      <c r="Z162" s="350"/>
      <c r="AA162" s="350"/>
      <c r="AB162" s="351"/>
      <c r="AC162" s="690"/>
      <c r="AD162" s="691"/>
      <c r="AE162" s="691"/>
      <c r="AF162" s="691"/>
      <c r="AG162" s="692"/>
    </row>
    <row r="163" spans="2:33" ht="16.5" customHeight="1" thickBot="1" x14ac:dyDescent="0.2">
      <c r="B163" s="367"/>
      <c r="C163" s="368"/>
      <c r="D163" s="369"/>
      <c r="E163" s="667"/>
      <c r="F163" s="668"/>
      <c r="G163" s="668"/>
      <c r="H163" s="668"/>
      <c r="I163" s="668"/>
      <c r="J163" s="668"/>
      <c r="K163" s="668"/>
      <c r="L163" s="668"/>
      <c r="M163" s="668"/>
      <c r="N163" s="668"/>
      <c r="O163" s="668"/>
      <c r="P163" s="668"/>
      <c r="Q163" s="668"/>
      <c r="R163" s="668"/>
      <c r="S163" s="668"/>
      <c r="T163" s="669"/>
      <c r="U163" s="347"/>
      <c r="V163" s="348"/>
      <c r="W163" s="220" t="s">
        <v>129</v>
      </c>
      <c r="X163" s="705"/>
      <c r="Y163" s="706"/>
      <c r="Z163" s="706"/>
      <c r="AA163" s="706"/>
      <c r="AB163" s="707"/>
      <c r="AC163" s="702"/>
      <c r="AD163" s="703"/>
      <c r="AE163" s="703"/>
      <c r="AF163" s="703"/>
      <c r="AG163" s="704"/>
    </row>
    <row r="164" spans="2:33" ht="16.5" customHeight="1" x14ac:dyDescent="0.15">
      <c r="B164" s="292" t="s">
        <v>51</v>
      </c>
      <c r="C164" s="293"/>
      <c r="D164" s="294"/>
      <c r="E164" s="661"/>
      <c r="F164" s="662"/>
      <c r="G164" s="662"/>
      <c r="H164" s="662"/>
      <c r="I164" s="662"/>
      <c r="J164" s="662"/>
      <c r="K164" s="662"/>
      <c r="L164" s="662"/>
      <c r="M164" s="662"/>
      <c r="N164" s="662"/>
      <c r="O164" s="662"/>
      <c r="P164" s="662"/>
      <c r="Q164" s="662"/>
      <c r="R164" s="662"/>
      <c r="S164" s="662"/>
      <c r="T164" s="663"/>
      <c r="U164" s="659"/>
      <c r="V164" s="660"/>
      <c r="W164" s="221" t="s">
        <v>58</v>
      </c>
      <c r="X164" s="664"/>
      <c r="Y164" s="665"/>
      <c r="Z164" s="665"/>
      <c r="AA164" s="665"/>
      <c r="AB164" s="666"/>
      <c r="AC164" s="708"/>
      <c r="AD164" s="709"/>
      <c r="AE164" s="709"/>
      <c r="AF164" s="709"/>
      <c r="AG164" s="710"/>
    </row>
    <row r="165" spans="2:33" ht="16.5" customHeight="1" x14ac:dyDescent="0.15">
      <c r="B165" s="373" t="str">
        <f>IF(syumokucode22="","",syumokucode22)</f>
        <v/>
      </c>
      <c r="C165" s="374"/>
      <c r="D165" s="375"/>
      <c r="E165" s="364"/>
      <c r="F165" s="365"/>
      <c r="G165" s="365"/>
      <c r="H165" s="365"/>
      <c r="I165" s="365"/>
      <c r="J165" s="365"/>
      <c r="K165" s="365"/>
      <c r="L165" s="365"/>
      <c r="M165" s="365"/>
      <c r="N165" s="365"/>
      <c r="O165" s="365"/>
      <c r="P165" s="365"/>
      <c r="Q165" s="365"/>
      <c r="R165" s="365"/>
      <c r="S165" s="365"/>
      <c r="T165" s="366"/>
      <c r="U165" s="288"/>
      <c r="V165" s="289"/>
      <c r="W165" s="219" t="s">
        <v>129</v>
      </c>
      <c r="X165" s="352"/>
      <c r="Y165" s="353"/>
      <c r="Z165" s="353"/>
      <c r="AA165" s="353"/>
      <c r="AB165" s="354"/>
      <c r="AC165" s="693"/>
      <c r="AD165" s="694"/>
      <c r="AE165" s="694"/>
      <c r="AF165" s="694"/>
      <c r="AG165" s="695"/>
    </row>
    <row r="166" spans="2:33" ht="16.5" customHeight="1" x14ac:dyDescent="0.15">
      <c r="B166" s="387" t="str">
        <f>IF(syumokucode22="","",IF(ISNA(VLOOKUP(kousyucode2*100+syumokucode22,業務一覧!$G$6:$I$89,3,FALSE)),"該当無し",VLOOKUP(kousyucode2*100+syumokucode22,業務一覧!$G$6:$I$89,3)))</f>
        <v/>
      </c>
      <c r="C166" s="388"/>
      <c r="D166" s="389"/>
      <c r="E166" s="337"/>
      <c r="F166" s="338"/>
      <c r="G166" s="338"/>
      <c r="H166" s="338"/>
      <c r="I166" s="338"/>
      <c r="J166" s="338"/>
      <c r="K166" s="338"/>
      <c r="L166" s="338"/>
      <c r="M166" s="338"/>
      <c r="N166" s="338"/>
      <c r="O166" s="338"/>
      <c r="P166" s="338"/>
      <c r="Q166" s="338"/>
      <c r="R166" s="338"/>
      <c r="S166" s="338"/>
      <c r="T166" s="339"/>
      <c r="U166" s="290"/>
      <c r="V166" s="291"/>
      <c r="W166" s="218" t="s">
        <v>58</v>
      </c>
      <c r="X166" s="349"/>
      <c r="Y166" s="350"/>
      <c r="Z166" s="350"/>
      <c r="AA166" s="350"/>
      <c r="AB166" s="351"/>
      <c r="AC166" s="696"/>
      <c r="AD166" s="697"/>
      <c r="AE166" s="697"/>
      <c r="AF166" s="697"/>
      <c r="AG166" s="698"/>
    </row>
    <row r="167" spans="2:33" ht="16.5" customHeight="1" x14ac:dyDescent="0.15">
      <c r="B167" s="387"/>
      <c r="C167" s="388"/>
      <c r="D167" s="389"/>
      <c r="E167" s="370"/>
      <c r="F167" s="371"/>
      <c r="G167" s="371"/>
      <c r="H167" s="371"/>
      <c r="I167" s="371"/>
      <c r="J167" s="371"/>
      <c r="K167" s="371"/>
      <c r="L167" s="371"/>
      <c r="M167" s="371"/>
      <c r="N167" s="371"/>
      <c r="O167" s="371"/>
      <c r="P167" s="371"/>
      <c r="Q167" s="371"/>
      <c r="R167" s="371"/>
      <c r="S167" s="371"/>
      <c r="T167" s="372"/>
      <c r="U167" s="288"/>
      <c r="V167" s="289"/>
      <c r="W167" s="219" t="s">
        <v>129</v>
      </c>
      <c r="X167" s="352"/>
      <c r="Y167" s="353"/>
      <c r="Z167" s="353"/>
      <c r="AA167" s="353"/>
      <c r="AB167" s="354"/>
      <c r="AC167" s="699"/>
      <c r="AD167" s="700"/>
      <c r="AE167" s="700"/>
      <c r="AF167" s="700"/>
      <c r="AG167" s="701"/>
    </row>
    <row r="168" spans="2:33" ht="16.5" customHeight="1" x14ac:dyDescent="0.15">
      <c r="B168" s="387"/>
      <c r="C168" s="388"/>
      <c r="D168" s="389"/>
      <c r="E168" s="334"/>
      <c r="F168" s="335"/>
      <c r="G168" s="335"/>
      <c r="H168" s="335"/>
      <c r="I168" s="335"/>
      <c r="J168" s="335"/>
      <c r="K168" s="335"/>
      <c r="L168" s="335"/>
      <c r="M168" s="335"/>
      <c r="N168" s="335"/>
      <c r="O168" s="335"/>
      <c r="P168" s="335"/>
      <c r="Q168" s="335"/>
      <c r="R168" s="335"/>
      <c r="S168" s="335"/>
      <c r="T168" s="336"/>
      <c r="U168" s="290"/>
      <c r="V168" s="291"/>
      <c r="W168" s="218" t="s">
        <v>58</v>
      </c>
      <c r="X168" s="349"/>
      <c r="Y168" s="350"/>
      <c r="Z168" s="350"/>
      <c r="AA168" s="350"/>
      <c r="AB168" s="351"/>
      <c r="AC168" s="690"/>
      <c r="AD168" s="691"/>
      <c r="AE168" s="691"/>
      <c r="AF168" s="691"/>
      <c r="AG168" s="692"/>
    </row>
    <row r="169" spans="2:33" ht="16.5" customHeight="1" x14ac:dyDescent="0.15">
      <c r="B169" s="387"/>
      <c r="C169" s="388"/>
      <c r="D169" s="389"/>
      <c r="E169" s="370"/>
      <c r="F169" s="371"/>
      <c r="G169" s="371"/>
      <c r="H169" s="371"/>
      <c r="I169" s="371"/>
      <c r="J169" s="371"/>
      <c r="K169" s="371"/>
      <c r="L169" s="371"/>
      <c r="M169" s="371"/>
      <c r="N169" s="371"/>
      <c r="O169" s="371"/>
      <c r="P169" s="371"/>
      <c r="Q169" s="371"/>
      <c r="R169" s="371"/>
      <c r="S169" s="371"/>
      <c r="T169" s="372"/>
      <c r="U169" s="288"/>
      <c r="V169" s="289"/>
      <c r="W169" s="219" t="s">
        <v>129</v>
      </c>
      <c r="X169" s="352"/>
      <c r="Y169" s="353"/>
      <c r="Z169" s="353"/>
      <c r="AA169" s="353"/>
      <c r="AB169" s="354"/>
      <c r="AC169" s="693"/>
      <c r="AD169" s="694"/>
      <c r="AE169" s="694"/>
      <c r="AF169" s="694"/>
      <c r="AG169" s="695"/>
    </row>
    <row r="170" spans="2:33" ht="16.5" customHeight="1" x14ac:dyDescent="0.15">
      <c r="B170" s="387"/>
      <c r="C170" s="388"/>
      <c r="D170" s="389"/>
      <c r="E170" s="337"/>
      <c r="F170" s="338"/>
      <c r="G170" s="338"/>
      <c r="H170" s="338"/>
      <c r="I170" s="338"/>
      <c r="J170" s="338"/>
      <c r="K170" s="338"/>
      <c r="L170" s="338"/>
      <c r="M170" s="338"/>
      <c r="N170" s="338"/>
      <c r="O170" s="338"/>
      <c r="P170" s="338"/>
      <c r="Q170" s="338"/>
      <c r="R170" s="338"/>
      <c r="S170" s="338"/>
      <c r="T170" s="339"/>
      <c r="U170" s="290"/>
      <c r="V170" s="291"/>
      <c r="W170" s="218" t="s">
        <v>58</v>
      </c>
      <c r="X170" s="349"/>
      <c r="Y170" s="350"/>
      <c r="Z170" s="350"/>
      <c r="AA170" s="350"/>
      <c r="AB170" s="351"/>
      <c r="AC170" s="690"/>
      <c r="AD170" s="691"/>
      <c r="AE170" s="691"/>
      <c r="AF170" s="691"/>
      <c r="AG170" s="692"/>
    </row>
    <row r="171" spans="2:33" ht="16.5" customHeight="1" x14ac:dyDescent="0.15">
      <c r="B171" s="387"/>
      <c r="C171" s="388"/>
      <c r="D171" s="389"/>
      <c r="E171" s="370"/>
      <c r="F171" s="371"/>
      <c r="G171" s="371"/>
      <c r="H171" s="371"/>
      <c r="I171" s="371"/>
      <c r="J171" s="371"/>
      <c r="K171" s="371"/>
      <c r="L171" s="371"/>
      <c r="M171" s="371"/>
      <c r="N171" s="371"/>
      <c r="O171" s="371"/>
      <c r="P171" s="371"/>
      <c r="Q171" s="371"/>
      <c r="R171" s="371"/>
      <c r="S171" s="371"/>
      <c r="T171" s="372"/>
      <c r="U171" s="288"/>
      <c r="V171" s="289"/>
      <c r="W171" s="219" t="s">
        <v>129</v>
      </c>
      <c r="X171" s="352"/>
      <c r="Y171" s="353"/>
      <c r="Z171" s="353"/>
      <c r="AA171" s="353"/>
      <c r="AB171" s="354"/>
      <c r="AC171" s="693"/>
      <c r="AD171" s="694"/>
      <c r="AE171" s="694"/>
      <c r="AF171" s="694"/>
      <c r="AG171" s="695"/>
    </row>
    <row r="172" spans="2:33" ht="16.5" customHeight="1" x14ac:dyDescent="0.15">
      <c r="B172" s="387"/>
      <c r="C172" s="388"/>
      <c r="D172" s="389"/>
      <c r="E172" s="641"/>
      <c r="F172" s="642"/>
      <c r="G172" s="642"/>
      <c r="H172" s="642"/>
      <c r="I172" s="642"/>
      <c r="J172" s="642"/>
      <c r="K172" s="642"/>
      <c r="L172" s="642"/>
      <c r="M172" s="642"/>
      <c r="N172" s="642"/>
      <c r="O172" s="642"/>
      <c r="P172" s="642"/>
      <c r="Q172" s="642"/>
      <c r="R172" s="642"/>
      <c r="S172" s="642"/>
      <c r="T172" s="643"/>
      <c r="U172" s="290"/>
      <c r="V172" s="291"/>
      <c r="W172" s="218" t="s">
        <v>58</v>
      </c>
      <c r="X172" s="349"/>
      <c r="Y172" s="350"/>
      <c r="Z172" s="350"/>
      <c r="AA172" s="350"/>
      <c r="AB172" s="351"/>
      <c r="AC172" s="690"/>
      <c r="AD172" s="691"/>
      <c r="AE172" s="691"/>
      <c r="AF172" s="691"/>
      <c r="AG172" s="692"/>
    </row>
    <row r="173" spans="2:33" ht="16.5" customHeight="1" x14ac:dyDescent="0.15">
      <c r="B173" s="387"/>
      <c r="C173" s="388"/>
      <c r="D173" s="389"/>
      <c r="E173" s="364"/>
      <c r="F173" s="365"/>
      <c r="G173" s="365"/>
      <c r="H173" s="365"/>
      <c r="I173" s="365"/>
      <c r="J173" s="365"/>
      <c r="K173" s="365"/>
      <c r="L173" s="365"/>
      <c r="M173" s="365"/>
      <c r="N173" s="365"/>
      <c r="O173" s="365"/>
      <c r="P173" s="365"/>
      <c r="Q173" s="365"/>
      <c r="R173" s="365"/>
      <c r="S173" s="365"/>
      <c r="T173" s="366"/>
      <c r="U173" s="288"/>
      <c r="V173" s="289"/>
      <c r="W173" s="219" t="s">
        <v>129</v>
      </c>
      <c r="X173" s="352"/>
      <c r="Y173" s="353"/>
      <c r="Z173" s="353"/>
      <c r="AA173" s="353"/>
      <c r="AB173" s="354"/>
      <c r="AC173" s="693"/>
      <c r="AD173" s="694"/>
      <c r="AE173" s="694"/>
      <c r="AF173" s="694"/>
      <c r="AG173" s="695"/>
    </row>
    <row r="174" spans="2:33" ht="16.5" customHeight="1" x14ac:dyDescent="0.15">
      <c r="B174" s="387"/>
      <c r="C174" s="388"/>
      <c r="D174" s="389"/>
      <c r="E174" s="337"/>
      <c r="F174" s="338"/>
      <c r="G174" s="338"/>
      <c r="H174" s="338"/>
      <c r="I174" s="338"/>
      <c r="J174" s="338"/>
      <c r="K174" s="338"/>
      <c r="L174" s="338"/>
      <c r="M174" s="338"/>
      <c r="N174" s="338"/>
      <c r="O174" s="338"/>
      <c r="P174" s="338"/>
      <c r="Q174" s="338"/>
      <c r="R174" s="338"/>
      <c r="S174" s="338"/>
      <c r="T174" s="339"/>
      <c r="U174" s="290"/>
      <c r="V174" s="291"/>
      <c r="W174" s="218" t="s">
        <v>58</v>
      </c>
      <c r="X174" s="349"/>
      <c r="Y174" s="350"/>
      <c r="Z174" s="350"/>
      <c r="AA174" s="350"/>
      <c r="AB174" s="351"/>
      <c r="AC174" s="690"/>
      <c r="AD174" s="691"/>
      <c r="AE174" s="691"/>
      <c r="AF174" s="691"/>
      <c r="AG174" s="692"/>
    </row>
    <row r="175" spans="2:33" ht="16.5" customHeight="1" x14ac:dyDescent="0.15">
      <c r="B175" s="387"/>
      <c r="C175" s="388"/>
      <c r="D175" s="389"/>
      <c r="E175" s="370"/>
      <c r="F175" s="371"/>
      <c r="G175" s="371"/>
      <c r="H175" s="371"/>
      <c r="I175" s="371"/>
      <c r="J175" s="371"/>
      <c r="K175" s="371"/>
      <c r="L175" s="371"/>
      <c r="M175" s="371"/>
      <c r="N175" s="371"/>
      <c r="O175" s="371"/>
      <c r="P175" s="371"/>
      <c r="Q175" s="371"/>
      <c r="R175" s="371"/>
      <c r="S175" s="371"/>
      <c r="T175" s="372"/>
      <c r="U175" s="288"/>
      <c r="V175" s="289"/>
      <c r="W175" s="219" t="s">
        <v>129</v>
      </c>
      <c r="X175" s="352"/>
      <c r="Y175" s="353"/>
      <c r="Z175" s="353"/>
      <c r="AA175" s="353"/>
      <c r="AB175" s="354"/>
      <c r="AC175" s="693"/>
      <c r="AD175" s="694"/>
      <c r="AE175" s="694"/>
      <c r="AF175" s="694"/>
      <c r="AG175" s="695"/>
    </row>
    <row r="176" spans="2:33" ht="16.5" customHeight="1" x14ac:dyDescent="0.15">
      <c r="B176" s="387"/>
      <c r="C176" s="388"/>
      <c r="D176" s="389"/>
      <c r="E176" s="641"/>
      <c r="F176" s="642"/>
      <c r="G176" s="642"/>
      <c r="H176" s="642"/>
      <c r="I176" s="642"/>
      <c r="J176" s="642"/>
      <c r="K176" s="642"/>
      <c r="L176" s="642"/>
      <c r="M176" s="642"/>
      <c r="N176" s="642"/>
      <c r="O176" s="642"/>
      <c r="P176" s="642"/>
      <c r="Q176" s="642"/>
      <c r="R176" s="642"/>
      <c r="S176" s="642"/>
      <c r="T176" s="643"/>
      <c r="U176" s="290"/>
      <c r="V176" s="291"/>
      <c r="W176" s="218" t="s">
        <v>58</v>
      </c>
      <c r="X176" s="349"/>
      <c r="Y176" s="350"/>
      <c r="Z176" s="350"/>
      <c r="AA176" s="350"/>
      <c r="AB176" s="351"/>
      <c r="AC176" s="690"/>
      <c r="AD176" s="691"/>
      <c r="AE176" s="691"/>
      <c r="AF176" s="691"/>
      <c r="AG176" s="692"/>
    </row>
    <row r="177" spans="2:33" ht="16.5" customHeight="1" thickBot="1" x14ac:dyDescent="0.2">
      <c r="B177" s="390"/>
      <c r="C177" s="391"/>
      <c r="D177" s="392"/>
      <c r="E177" s="672"/>
      <c r="F177" s="673"/>
      <c r="G177" s="673"/>
      <c r="H177" s="673"/>
      <c r="I177" s="673"/>
      <c r="J177" s="673"/>
      <c r="K177" s="673"/>
      <c r="L177" s="673"/>
      <c r="M177" s="673"/>
      <c r="N177" s="673"/>
      <c r="O177" s="673"/>
      <c r="P177" s="673"/>
      <c r="Q177" s="673"/>
      <c r="R177" s="673"/>
      <c r="S177" s="673"/>
      <c r="T177" s="674"/>
      <c r="U177" s="670"/>
      <c r="V177" s="671"/>
      <c r="W177" s="222" t="s">
        <v>129</v>
      </c>
      <c r="X177" s="644"/>
      <c r="Y177" s="645"/>
      <c r="Z177" s="645"/>
      <c r="AA177" s="645"/>
      <c r="AB177" s="646"/>
      <c r="AC177" s="742"/>
      <c r="AD177" s="743"/>
      <c r="AE177" s="743"/>
      <c r="AF177" s="743"/>
      <c r="AG177" s="744"/>
    </row>
    <row r="178" spans="2:33" ht="16.5" customHeight="1" x14ac:dyDescent="0.15">
      <c r="B178" s="773" t="s">
        <v>67</v>
      </c>
      <c r="C178" s="774"/>
      <c r="D178" s="775"/>
      <c r="E178" s="684"/>
      <c r="F178" s="685"/>
      <c r="G178" s="685"/>
      <c r="H178" s="685"/>
      <c r="I178" s="685"/>
      <c r="J178" s="685"/>
      <c r="K178" s="685"/>
      <c r="L178" s="685"/>
      <c r="M178" s="685"/>
      <c r="N178" s="685"/>
      <c r="O178" s="685"/>
      <c r="P178" s="685"/>
      <c r="Q178" s="685"/>
      <c r="R178" s="685"/>
      <c r="S178" s="685"/>
      <c r="T178" s="686"/>
      <c r="U178" s="347"/>
      <c r="V178" s="348"/>
      <c r="W178" s="220" t="s">
        <v>58</v>
      </c>
      <c r="X178" s="705"/>
      <c r="Y178" s="706"/>
      <c r="Z178" s="706"/>
      <c r="AA178" s="706"/>
      <c r="AB178" s="707"/>
      <c r="AC178" s="702"/>
      <c r="AD178" s="703"/>
      <c r="AE178" s="703"/>
      <c r="AF178" s="703"/>
      <c r="AG178" s="704"/>
    </row>
    <row r="179" spans="2:33" ht="16.5" customHeight="1" x14ac:dyDescent="0.15">
      <c r="B179" s="361" t="str">
        <f>IF(syumokucode23="","",syumokucode23)</f>
        <v/>
      </c>
      <c r="C179" s="362"/>
      <c r="D179" s="363"/>
      <c r="E179" s="364"/>
      <c r="F179" s="365"/>
      <c r="G179" s="365"/>
      <c r="H179" s="365"/>
      <c r="I179" s="365"/>
      <c r="J179" s="365"/>
      <c r="K179" s="365"/>
      <c r="L179" s="365"/>
      <c r="M179" s="365"/>
      <c r="N179" s="365"/>
      <c r="O179" s="365"/>
      <c r="P179" s="365"/>
      <c r="Q179" s="365"/>
      <c r="R179" s="365"/>
      <c r="S179" s="365"/>
      <c r="T179" s="366"/>
      <c r="U179" s="288"/>
      <c r="V179" s="289"/>
      <c r="W179" s="219" t="s">
        <v>129</v>
      </c>
      <c r="X179" s="352"/>
      <c r="Y179" s="353"/>
      <c r="Z179" s="353"/>
      <c r="AA179" s="353"/>
      <c r="AB179" s="354"/>
      <c r="AC179" s="693"/>
      <c r="AD179" s="694"/>
      <c r="AE179" s="694"/>
      <c r="AF179" s="694"/>
      <c r="AG179" s="695"/>
    </row>
    <row r="180" spans="2:33" ht="16.5" customHeight="1" x14ac:dyDescent="0.15">
      <c r="B180" s="367" t="str">
        <f>IF(syumokucode23="","",IF(ISNA(VLOOKUP(kousyucode2*100+syumokucode23,業務一覧!$G$6:$I$89,3,FALSE)),"該当無し",VLOOKUP(kousyucode2*100+syumokucode23,業務一覧!$G$6:$I$89,3)))</f>
        <v/>
      </c>
      <c r="C180" s="368"/>
      <c r="D180" s="369"/>
      <c r="E180" s="337"/>
      <c r="F180" s="338"/>
      <c r="G180" s="338"/>
      <c r="H180" s="338"/>
      <c r="I180" s="338"/>
      <c r="J180" s="338"/>
      <c r="K180" s="338"/>
      <c r="L180" s="338"/>
      <c r="M180" s="338"/>
      <c r="N180" s="338"/>
      <c r="O180" s="338"/>
      <c r="P180" s="338"/>
      <c r="Q180" s="338"/>
      <c r="R180" s="338"/>
      <c r="S180" s="338"/>
      <c r="T180" s="339"/>
      <c r="U180" s="290"/>
      <c r="V180" s="291"/>
      <c r="W180" s="218" t="s">
        <v>58</v>
      </c>
      <c r="X180" s="349"/>
      <c r="Y180" s="350"/>
      <c r="Z180" s="350"/>
      <c r="AA180" s="350"/>
      <c r="AB180" s="351"/>
      <c r="AC180" s="696"/>
      <c r="AD180" s="697"/>
      <c r="AE180" s="697"/>
      <c r="AF180" s="697"/>
      <c r="AG180" s="698"/>
    </row>
    <row r="181" spans="2:33" ht="16.5" customHeight="1" x14ac:dyDescent="0.15">
      <c r="B181" s="367"/>
      <c r="C181" s="368"/>
      <c r="D181" s="369"/>
      <c r="E181" s="370"/>
      <c r="F181" s="371"/>
      <c r="G181" s="371"/>
      <c r="H181" s="371"/>
      <c r="I181" s="371"/>
      <c r="J181" s="371"/>
      <c r="K181" s="371"/>
      <c r="L181" s="371"/>
      <c r="M181" s="371"/>
      <c r="N181" s="371"/>
      <c r="O181" s="371"/>
      <c r="P181" s="371"/>
      <c r="Q181" s="371"/>
      <c r="R181" s="371"/>
      <c r="S181" s="371"/>
      <c r="T181" s="372"/>
      <c r="U181" s="288"/>
      <c r="V181" s="289"/>
      <c r="W181" s="219" t="s">
        <v>129</v>
      </c>
      <c r="X181" s="352"/>
      <c r="Y181" s="353"/>
      <c r="Z181" s="353"/>
      <c r="AA181" s="353"/>
      <c r="AB181" s="354"/>
      <c r="AC181" s="699"/>
      <c r="AD181" s="700"/>
      <c r="AE181" s="700"/>
      <c r="AF181" s="700"/>
      <c r="AG181" s="701"/>
    </row>
    <row r="182" spans="2:33" ht="16.5" customHeight="1" x14ac:dyDescent="0.15">
      <c r="B182" s="367"/>
      <c r="C182" s="368"/>
      <c r="D182" s="369"/>
      <c r="E182" s="334"/>
      <c r="F182" s="335"/>
      <c r="G182" s="335"/>
      <c r="H182" s="335"/>
      <c r="I182" s="335"/>
      <c r="J182" s="335"/>
      <c r="K182" s="335"/>
      <c r="L182" s="335"/>
      <c r="M182" s="335"/>
      <c r="N182" s="335"/>
      <c r="O182" s="335"/>
      <c r="P182" s="335"/>
      <c r="Q182" s="335"/>
      <c r="R182" s="335"/>
      <c r="S182" s="335"/>
      <c r="T182" s="336"/>
      <c r="U182" s="290"/>
      <c r="V182" s="291"/>
      <c r="W182" s="218" t="s">
        <v>58</v>
      </c>
      <c r="X182" s="349"/>
      <c r="Y182" s="350"/>
      <c r="Z182" s="350"/>
      <c r="AA182" s="350"/>
      <c r="AB182" s="351"/>
      <c r="AC182" s="690"/>
      <c r="AD182" s="691"/>
      <c r="AE182" s="691"/>
      <c r="AF182" s="691"/>
      <c r="AG182" s="692"/>
    </row>
    <row r="183" spans="2:33" ht="16.5" customHeight="1" x14ac:dyDescent="0.15">
      <c r="B183" s="367"/>
      <c r="C183" s="368"/>
      <c r="D183" s="369"/>
      <c r="E183" s="370"/>
      <c r="F183" s="371"/>
      <c r="G183" s="371"/>
      <c r="H183" s="371"/>
      <c r="I183" s="371"/>
      <c r="J183" s="371"/>
      <c r="K183" s="371"/>
      <c r="L183" s="371"/>
      <c r="M183" s="371"/>
      <c r="N183" s="371"/>
      <c r="O183" s="371"/>
      <c r="P183" s="371"/>
      <c r="Q183" s="371"/>
      <c r="R183" s="371"/>
      <c r="S183" s="371"/>
      <c r="T183" s="372"/>
      <c r="U183" s="288"/>
      <c r="V183" s="289"/>
      <c r="W183" s="219" t="s">
        <v>129</v>
      </c>
      <c r="X183" s="352"/>
      <c r="Y183" s="353"/>
      <c r="Z183" s="353"/>
      <c r="AA183" s="353"/>
      <c r="AB183" s="354"/>
      <c r="AC183" s="693"/>
      <c r="AD183" s="694"/>
      <c r="AE183" s="694"/>
      <c r="AF183" s="694"/>
      <c r="AG183" s="695"/>
    </row>
    <row r="184" spans="2:33" ht="16.5" customHeight="1" x14ac:dyDescent="0.15">
      <c r="B184" s="367"/>
      <c r="C184" s="368"/>
      <c r="D184" s="369"/>
      <c r="E184" s="337"/>
      <c r="F184" s="338"/>
      <c r="G184" s="338"/>
      <c r="H184" s="338"/>
      <c r="I184" s="338"/>
      <c r="J184" s="338"/>
      <c r="K184" s="338"/>
      <c r="L184" s="338"/>
      <c r="M184" s="338"/>
      <c r="N184" s="338"/>
      <c r="O184" s="338"/>
      <c r="P184" s="338"/>
      <c r="Q184" s="338"/>
      <c r="R184" s="338"/>
      <c r="S184" s="338"/>
      <c r="T184" s="339"/>
      <c r="U184" s="290"/>
      <c r="V184" s="291"/>
      <c r="W184" s="218" t="s">
        <v>58</v>
      </c>
      <c r="X184" s="349"/>
      <c r="Y184" s="350"/>
      <c r="Z184" s="350"/>
      <c r="AA184" s="350"/>
      <c r="AB184" s="351"/>
      <c r="AC184" s="690"/>
      <c r="AD184" s="691"/>
      <c r="AE184" s="691"/>
      <c r="AF184" s="691"/>
      <c r="AG184" s="692"/>
    </row>
    <row r="185" spans="2:33" ht="16.5" customHeight="1" x14ac:dyDescent="0.15">
      <c r="B185" s="367"/>
      <c r="C185" s="368"/>
      <c r="D185" s="369"/>
      <c r="E185" s="370"/>
      <c r="F185" s="371"/>
      <c r="G185" s="371"/>
      <c r="H185" s="371"/>
      <c r="I185" s="371"/>
      <c r="J185" s="371"/>
      <c r="K185" s="371"/>
      <c r="L185" s="371"/>
      <c r="M185" s="371"/>
      <c r="N185" s="371"/>
      <c r="O185" s="371"/>
      <c r="P185" s="371"/>
      <c r="Q185" s="371"/>
      <c r="R185" s="371"/>
      <c r="S185" s="371"/>
      <c r="T185" s="372"/>
      <c r="U185" s="288"/>
      <c r="V185" s="289"/>
      <c r="W185" s="219" t="s">
        <v>129</v>
      </c>
      <c r="X185" s="352"/>
      <c r="Y185" s="353"/>
      <c r="Z185" s="353"/>
      <c r="AA185" s="353"/>
      <c r="AB185" s="354"/>
      <c r="AC185" s="693"/>
      <c r="AD185" s="694"/>
      <c r="AE185" s="694"/>
      <c r="AF185" s="694"/>
      <c r="AG185" s="695"/>
    </row>
    <row r="186" spans="2:33" ht="16.5" customHeight="1" x14ac:dyDescent="0.15">
      <c r="B186" s="367"/>
      <c r="C186" s="368"/>
      <c r="D186" s="369"/>
      <c r="E186" s="641"/>
      <c r="F186" s="642"/>
      <c r="G186" s="642"/>
      <c r="H186" s="642"/>
      <c r="I186" s="642"/>
      <c r="J186" s="642"/>
      <c r="K186" s="642"/>
      <c r="L186" s="642"/>
      <c r="M186" s="642"/>
      <c r="N186" s="642"/>
      <c r="O186" s="642"/>
      <c r="P186" s="642"/>
      <c r="Q186" s="642"/>
      <c r="R186" s="642"/>
      <c r="S186" s="642"/>
      <c r="T186" s="643"/>
      <c r="U186" s="290"/>
      <c r="V186" s="291"/>
      <c r="W186" s="218" t="s">
        <v>58</v>
      </c>
      <c r="X186" s="349"/>
      <c r="Y186" s="350"/>
      <c r="Z186" s="350"/>
      <c r="AA186" s="350"/>
      <c r="AB186" s="351"/>
      <c r="AC186" s="690"/>
      <c r="AD186" s="691"/>
      <c r="AE186" s="691"/>
      <c r="AF186" s="691"/>
      <c r="AG186" s="692"/>
    </row>
    <row r="187" spans="2:33" ht="16.5" customHeight="1" x14ac:dyDescent="0.15">
      <c r="B187" s="367"/>
      <c r="C187" s="368"/>
      <c r="D187" s="369"/>
      <c r="E187" s="364"/>
      <c r="F187" s="365"/>
      <c r="G187" s="365"/>
      <c r="H187" s="365"/>
      <c r="I187" s="365"/>
      <c r="J187" s="365"/>
      <c r="K187" s="365"/>
      <c r="L187" s="365"/>
      <c r="M187" s="365"/>
      <c r="N187" s="365"/>
      <c r="O187" s="365"/>
      <c r="P187" s="365"/>
      <c r="Q187" s="365"/>
      <c r="R187" s="365"/>
      <c r="S187" s="365"/>
      <c r="T187" s="366"/>
      <c r="U187" s="288"/>
      <c r="V187" s="289"/>
      <c r="W187" s="219" t="s">
        <v>129</v>
      </c>
      <c r="X187" s="352"/>
      <c r="Y187" s="353"/>
      <c r="Z187" s="353"/>
      <c r="AA187" s="353"/>
      <c r="AB187" s="354"/>
      <c r="AC187" s="693"/>
      <c r="AD187" s="694"/>
      <c r="AE187" s="694"/>
      <c r="AF187" s="694"/>
      <c r="AG187" s="695"/>
    </row>
    <row r="188" spans="2:33" ht="16.5" customHeight="1" x14ac:dyDescent="0.15">
      <c r="B188" s="367"/>
      <c r="C188" s="368"/>
      <c r="D188" s="369"/>
      <c r="E188" s="337"/>
      <c r="F188" s="338"/>
      <c r="G188" s="338"/>
      <c r="H188" s="338"/>
      <c r="I188" s="338"/>
      <c r="J188" s="338"/>
      <c r="K188" s="338"/>
      <c r="L188" s="338"/>
      <c r="M188" s="338"/>
      <c r="N188" s="338"/>
      <c r="O188" s="338"/>
      <c r="P188" s="338"/>
      <c r="Q188" s="338"/>
      <c r="R188" s="338"/>
      <c r="S188" s="338"/>
      <c r="T188" s="339"/>
      <c r="U188" s="290"/>
      <c r="V188" s="291"/>
      <c r="W188" s="218" t="s">
        <v>58</v>
      </c>
      <c r="X188" s="349"/>
      <c r="Y188" s="350"/>
      <c r="Z188" s="350"/>
      <c r="AA188" s="350"/>
      <c r="AB188" s="351"/>
      <c r="AC188" s="690"/>
      <c r="AD188" s="691"/>
      <c r="AE188" s="691"/>
      <c r="AF188" s="691"/>
      <c r="AG188" s="692"/>
    </row>
    <row r="189" spans="2:33" ht="16.5" customHeight="1" x14ac:dyDescent="0.15">
      <c r="B189" s="367"/>
      <c r="C189" s="368"/>
      <c r="D189" s="369"/>
      <c r="E189" s="370"/>
      <c r="F189" s="371"/>
      <c r="G189" s="371"/>
      <c r="H189" s="371"/>
      <c r="I189" s="371"/>
      <c r="J189" s="371"/>
      <c r="K189" s="371"/>
      <c r="L189" s="371"/>
      <c r="M189" s="371"/>
      <c r="N189" s="371"/>
      <c r="O189" s="371"/>
      <c r="P189" s="371"/>
      <c r="Q189" s="371"/>
      <c r="R189" s="371"/>
      <c r="S189" s="371"/>
      <c r="T189" s="372"/>
      <c r="U189" s="288"/>
      <c r="V189" s="289"/>
      <c r="W189" s="219" t="s">
        <v>129</v>
      </c>
      <c r="X189" s="352"/>
      <c r="Y189" s="353"/>
      <c r="Z189" s="353"/>
      <c r="AA189" s="353"/>
      <c r="AB189" s="354"/>
      <c r="AC189" s="693"/>
      <c r="AD189" s="694"/>
      <c r="AE189" s="694"/>
      <c r="AF189" s="694"/>
      <c r="AG189" s="695"/>
    </row>
    <row r="190" spans="2:33" ht="16.5" customHeight="1" x14ac:dyDescent="0.15">
      <c r="B190" s="367"/>
      <c r="C190" s="368"/>
      <c r="D190" s="369"/>
      <c r="E190" s="641"/>
      <c r="F190" s="642"/>
      <c r="G190" s="642"/>
      <c r="H190" s="642"/>
      <c r="I190" s="642"/>
      <c r="J190" s="642"/>
      <c r="K190" s="642"/>
      <c r="L190" s="642"/>
      <c r="M190" s="642"/>
      <c r="N190" s="642"/>
      <c r="O190" s="642"/>
      <c r="P190" s="642"/>
      <c r="Q190" s="642"/>
      <c r="R190" s="642"/>
      <c r="S190" s="642"/>
      <c r="T190" s="643"/>
      <c r="U190" s="290"/>
      <c r="V190" s="291"/>
      <c r="W190" s="218" t="s">
        <v>58</v>
      </c>
      <c r="X190" s="349"/>
      <c r="Y190" s="350"/>
      <c r="Z190" s="350"/>
      <c r="AA190" s="350"/>
      <c r="AB190" s="351"/>
      <c r="AC190" s="690"/>
      <c r="AD190" s="691"/>
      <c r="AE190" s="691"/>
      <c r="AF190" s="691"/>
      <c r="AG190" s="692"/>
    </row>
    <row r="191" spans="2:33" ht="16.5" customHeight="1" x14ac:dyDescent="0.15">
      <c r="B191" s="678"/>
      <c r="C191" s="679"/>
      <c r="D191" s="680"/>
      <c r="E191" s="370"/>
      <c r="F191" s="371"/>
      <c r="G191" s="371"/>
      <c r="H191" s="371"/>
      <c r="I191" s="371"/>
      <c r="J191" s="371"/>
      <c r="K191" s="371"/>
      <c r="L191" s="371"/>
      <c r="M191" s="371"/>
      <c r="N191" s="371"/>
      <c r="O191" s="371"/>
      <c r="P191" s="371"/>
      <c r="Q191" s="371"/>
      <c r="R191" s="371"/>
      <c r="S191" s="371"/>
      <c r="T191" s="372"/>
      <c r="U191" s="288"/>
      <c r="V191" s="289"/>
      <c r="W191" s="219" t="s">
        <v>129</v>
      </c>
      <c r="X191" s="352"/>
      <c r="Y191" s="353"/>
      <c r="Z191" s="353"/>
      <c r="AA191" s="353"/>
      <c r="AB191" s="354"/>
      <c r="AC191" s="693"/>
      <c r="AD191" s="694"/>
      <c r="AE191" s="694"/>
      <c r="AF191" s="694"/>
      <c r="AG191" s="695"/>
    </row>
    <row r="192" spans="2:33" ht="9.9499999999999993" customHeight="1" x14ac:dyDescent="0.15"/>
    <row r="193" spans="1:39" ht="20.100000000000001" customHeight="1" x14ac:dyDescent="0.15">
      <c r="A193" s="3">
        <v>1</v>
      </c>
      <c r="B193" s="436" t="s">
        <v>1</v>
      </c>
      <c r="C193" s="436"/>
      <c r="D193" s="436"/>
      <c r="E193" s="436"/>
      <c r="F193" s="436"/>
      <c r="G193" s="436"/>
      <c r="H193" s="313" t="str">
        <f>IF(id="","",id)</f>
        <v/>
      </c>
      <c r="I193" s="314"/>
      <c r="J193" s="315"/>
      <c r="L193" s="624" t="str">
        <f>IF(tourokukbn="","",IF(tourokukbn=1,IF(headofficename="","",headofficename),IF(branchname="","",branchname)))</f>
        <v/>
      </c>
      <c r="M193" s="624"/>
      <c r="N193" s="624"/>
      <c r="O193" s="624"/>
      <c r="P193" s="624"/>
      <c r="Q193" s="624"/>
      <c r="R193" s="624"/>
      <c r="S193" s="624"/>
      <c r="T193" s="624"/>
      <c r="U193" s="624"/>
      <c r="V193" s="624"/>
      <c r="W193" s="624"/>
      <c r="X193" s="624"/>
      <c r="Y193" s="624"/>
      <c r="Z193" s="624"/>
      <c r="AA193" s="624"/>
      <c r="AB193" s="624"/>
      <c r="AC193" s="624"/>
      <c r="AD193" s="624"/>
      <c r="AE193" s="624"/>
      <c r="AF193" s="624"/>
      <c r="AG193" s="624"/>
    </row>
    <row r="194" spans="1:39" ht="9.9499999999999993" customHeight="1" x14ac:dyDescent="0.15">
      <c r="B194" s="6"/>
      <c r="C194" s="6"/>
      <c r="D194" s="6"/>
      <c r="E194" s="6"/>
      <c r="F194" s="6"/>
      <c r="G194" s="6"/>
      <c r="H194" s="6"/>
      <c r="I194" s="6"/>
      <c r="J194" s="7"/>
      <c r="K194" s="7"/>
      <c r="L194" s="7"/>
      <c r="M194" s="7"/>
      <c r="N194" s="7"/>
      <c r="O194" s="7"/>
      <c r="P194" s="7"/>
      <c r="Q194" s="7"/>
      <c r="R194" s="7"/>
      <c r="S194" s="7"/>
      <c r="T194" s="7"/>
      <c r="U194" s="7"/>
      <c r="V194" s="7"/>
      <c r="W194" s="7"/>
      <c r="X194" s="7"/>
      <c r="Y194" s="7"/>
      <c r="Z194" s="7"/>
      <c r="AA194" s="7"/>
      <c r="AB194" s="7"/>
      <c r="AC194" s="7"/>
      <c r="AD194" s="7"/>
      <c r="AE194" s="7"/>
      <c r="AF194" s="7"/>
      <c r="AG194" s="7"/>
    </row>
    <row r="195" spans="1:39" ht="20.100000000000001" customHeight="1" x14ac:dyDescent="0.15">
      <c r="A195" s="98">
        <v>12</v>
      </c>
      <c r="B195" s="9" t="s">
        <v>466</v>
      </c>
      <c r="C195" s="10"/>
      <c r="D195" s="10"/>
      <c r="E195" s="10"/>
      <c r="F195" s="10"/>
      <c r="G195" s="11"/>
      <c r="H195" s="11"/>
    </row>
    <row r="196" spans="1:39" ht="20.100000000000001" customHeight="1" x14ac:dyDescent="0.15">
      <c r="A196" s="12"/>
      <c r="B196" s="82" t="s">
        <v>243</v>
      </c>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739" t="s">
        <v>467</v>
      </c>
      <c r="AB196" s="740"/>
      <c r="AC196" s="740"/>
      <c r="AD196" s="740"/>
      <c r="AE196" s="740"/>
      <c r="AF196" s="740"/>
      <c r="AG196" s="741"/>
    </row>
    <row r="197" spans="1:39" ht="20.100000000000001" customHeight="1" x14ac:dyDescent="0.15">
      <c r="A197" s="12"/>
      <c r="B197" s="806"/>
      <c r="C197" s="807"/>
      <c r="D197" s="807"/>
      <c r="E197" s="807"/>
      <c r="F197" s="807"/>
      <c r="G197" s="807"/>
      <c r="H197" s="807"/>
      <c r="I197" s="807"/>
      <c r="J197" s="807"/>
      <c r="K197" s="807"/>
      <c r="L197" s="807"/>
      <c r="M197" s="807"/>
      <c r="N197" s="807"/>
      <c r="O197" s="807"/>
      <c r="P197" s="807"/>
      <c r="Q197" s="807"/>
      <c r="R197" s="807"/>
      <c r="S197" s="807"/>
      <c r="T197" s="807"/>
      <c r="U197" s="807"/>
      <c r="V197" s="807"/>
      <c r="W197" s="807"/>
      <c r="X197" s="807"/>
      <c r="Y197" s="807"/>
      <c r="Z197" s="808"/>
      <c r="AA197" s="780"/>
      <c r="AB197" s="781"/>
      <c r="AC197" s="781"/>
      <c r="AD197" s="781"/>
      <c r="AE197" s="781"/>
      <c r="AF197" s="781"/>
      <c r="AG197" s="782"/>
    </row>
    <row r="198" spans="1:39" ht="20.100000000000001" customHeight="1" x14ac:dyDescent="0.15">
      <c r="A198" s="12"/>
      <c r="B198" s="82" t="s">
        <v>241</v>
      </c>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c r="AA198" s="739" t="s">
        <v>240</v>
      </c>
      <c r="AB198" s="740"/>
      <c r="AC198" s="740"/>
      <c r="AD198" s="740"/>
      <c r="AE198" s="740"/>
      <c r="AF198" s="740"/>
      <c r="AG198" s="741"/>
    </row>
    <row r="199" spans="1:39" ht="20.100000000000001" customHeight="1" x14ac:dyDescent="0.15">
      <c r="A199" s="12"/>
      <c r="B199" s="806"/>
      <c r="C199" s="807"/>
      <c r="D199" s="807"/>
      <c r="E199" s="807"/>
      <c r="F199" s="807"/>
      <c r="G199" s="807"/>
      <c r="H199" s="807"/>
      <c r="I199" s="807"/>
      <c r="J199" s="807"/>
      <c r="K199" s="807"/>
      <c r="L199" s="807"/>
      <c r="M199" s="807"/>
      <c r="N199" s="807"/>
      <c r="O199" s="807"/>
      <c r="P199" s="807"/>
      <c r="Q199" s="807"/>
      <c r="R199" s="807"/>
      <c r="S199" s="807"/>
      <c r="T199" s="807"/>
      <c r="U199" s="807"/>
      <c r="V199" s="807"/>
      <c r="W199" s="807"/>
      <c r="X199" s="807"/>
      <c r="Y199" s="807"/>
      <c r="Z199" s="808"/>
      <c r="AA199" s="783"/>
      <c r="AB199" s="784"/>
      <c r="AC199" s="784"/>
      <c r="AD199" s="784"/>
      <c r="AE199" s="784"/>
      <c r="AF199" s="784"/>
      <c r="AG199" s="785"/>
    </row>
    <row r="200" spans="1:39" ht="20.100000000000001" customHeight="1" x14ac:dyDescent="0.15">
      <c r="A200" s="12"/>
      <c r="B200" s="84" t="s">
        <v>242</v>
      </c>
      <c r="C200" s="83"/>
      <c r="D200" s="83"/>
      <c r="E200" s="83"/>
      <c r="F200" s="83"/>
      <c r="G200" s="83"/>
      <c r="H200" s="83"/>
      <c r="I200" s="83"/>
      <c r="J200" s="83"/>
      <c r="K200" s="83"/>
      <c r="L200" s="83"/>
      <c r="M200" s="83"/>
      <c r="N200" s="83"/>
      <c r="O200" s="83"/>
      <c r="P200" s="83"/>
      <c r="Q200" s="739" t="s">
        <v>238</v>
      </c>
      <c r="R200" s="740"/>
      <c r="S200" s="740"/>
      <c r="T200" s="740"/>
      <c r="U200" s="740"/>
      <c r="V200" s="740"/>
      <c r="W200" s="740"/>
      <c r="X200" s="740"/>
      <c r="Y200" s="740"/>
      <c r="Z200" s="741"/>
      <c r="AA200" s="739" t="s">
        <v>239</v>
      </c>
      <c r="AB200" s="740"/>
      <c r="AC200" s="740"/>
      <c r="AD200" s="740"/>
      <c r="AE200" s="740"/>
      <c r="AF200" s="740"/>
      <c r="AG200" s="741"/>
    </row>
    <row r="201" spans="1:39" ht="20.100000000000001" customHeight="1" x14ac:dyDescent="0.15">
      <c r="A201" s="12"/>
      <c r="B201" s="806"/>
      <c r="C201" s="807"/>
      <c r="D201" s="807"/>
      <c r="E201" s="807"/>
      <c r="F201" s="807"/>
      <c r="G201" s="807"/>
      <c r="H201" s="807"/>
      <c r="I201" s="807"/>
      <c r="J201" s="807"/>
      <c r="K201" s="807"/>
      <c r="L201" s="807"/>
      <c r="M201" s="807"/>
      <c r="N201" s="807"/>
      <c r="O201" s="807"/>
      <c r="P201" s="808"/>
      <c r="Q201" s="747"/>
      <c r="R201" s="748"/>
      <c r="S201" s="340" t="str">
        <f>IF(yokinkbn="","",VLOOKUP(yokinkbn,$AL$201:$AM$202,2,FALSE))</f>
        <v/>
      </c>
      <c r="T201" s="341"/>
      <c r="U201" s="341"/>
      <c r="V201" s="341"/>
      <c r="W201" s="341"/>
      <c r="X201" s="341"/>
      <c r="Y201" s="341"/>
      <c r="Z201" s="342"/>
      <c r="AA201" s="777"/>
      <c r="AB201" s="778"/>
      <c r="AC201" s="778"/>
      <c r="AD201" s="778"/>
      <c r="AE201" s="778"/>
      <c r="AF201" s="778"/>
      <c r="AG201" s="779"/>
      <c r="AL201" s="2">
        <v>1</v>
      </c>
      <c r="AM201" s="2" t="s">
        <v>343</v>
      </c>
    </row>
    <row r="202" spans="1:39" ht="20.100000000000001" customHeight="1" x14ac:dyDescent="0.15">
      <c r="A202" s="7"/>
      <c r="B202" s="1048"/>
      <c r="C202" s="81" t="s">
        <v>491</v>
      </c>
      <c r="D202" s="81"/>
      <c r="E202" s="81"/>
      <c r="F202" s="81"/>
      <c r="G202" s="81"/>
      <c r="H202" s="81"/>
      <c r="I202" s="81"/>
      <c r="J202" s="81"/>
      <c r="K202" s="81"/>
      <c r="L202" s="81"/>
      <c r="M202" s="81"/>
      <c r="N202" s="81"/>
      <c r="O202" s="81"/>
      <c r="P202" s="81"/>
      <c r="Q202" s="81"/>
      <c r="R202" s="81"/>
      <c r="S202" s="81"/>
      <c r="T202" s="81"/>
      <c r="U202" s="81"/>
      <c r="AL202" s="2">
        <v>2</v>
      </c>
      <c r="AM202" s="2" t="s">
        <v>344</v>
      </c>
    </row>
  </sheetData>
  <sheetProtection algorithmName="SHA-512" hashValue="k91yTPkiR6IC+WBIn00pLTkaT5jcLNefStmvyy3fS8qNXo/ThnwcvGUsWWcasq/g1z/QPQjHwBiezxObVQS8QQ==" saltValue="kcMlCYzi1mVMQjVAiiSqIQ==" spinCount="100000" sheet="1" objects="1" scenarios="1"/>
  <mergeCells count="572">
    <mergeCell ref="H3:K3"/>
    <mergeCell ref="AA201:AG201"/>
    <mergeCell ref="AA197:AG197"/>
    <mergeCell ref="AA199:AG199"/>
    <mergeCell ref="AA196:AG196"/>
    <mergeCell ref="AA198:AG198"/>
    <mergeCell ref="AA200:AG200"/>
    <mergeCell ref="L193:AG193"/>
    <mergeCell ref="V84:AG89"/>
    <mergeCell ref="J84:Q84"/>
    <mergeCell ref="AC188:AG189"/>
    <mergeCell ref="U191:V191"/>
    <mergeCell ref="E188:T188"/>
    <mergeCell ref="B84:E85"/>
    <mergeCell ref="G87:I87"/>
    <mergeCell ref="J85:M85"/>
    <mergeCell ref="AC118:AG119"/>
    <mergeCell ref="U126:V126"/>
    <mergeCell ref="K87:M87"/>
    <mergeCell ref="O86:Q86"/>
    <mergeCell ref="B201:P201"/>
    <mergeCell ref="B197:Z197"/>
    <mergeCell ref="B199:Z199"/>
    <mergeCell ref="U177:V177"/>
    <mergeCell ref="Q201:R201"/>
    <mergeCell ref="B10:G10"/>
    <mergeCell ref="K7:R7"/>
    <mergeCell ref="K8:AG8"/>
    <mergeCell ref="H8:J8"/>
    <mergeCell ref="AE16:AG16"/>
    <mergeCell ref="H15:K15"/>
    <mergeCell ref="K9:AG9"/>
    <mergeCell ref="H9:J9"/>
    <mergeCell ref="AA15:AC15"/>
    <mergeCell ref="H14:AG14"/>
    <mergeCell ref="W16:Y16"/>
    <mergeCell ref="AA16:AC16"/>
    <mergeCell ref="H11:AG11"/>
    <mergeCell ref="AE15:AG15"/>
    <mergeCell ref="S15:V15"/>
    <mergeCell ref="H13:AG13"/>
    <mergeCell ref="K16:R16"/>
    <mergeCell ref="S16:V16"/>
    <mergeCell ref="B178:D178"/>
    <mergeCell ref="E178:T178"/>
    <mergeCell ref="X178:AB179"/>
    <mergeCell ref="U178:V178"/>
    <mergeCell ref="U179:V179"/>
    <mergeCell ref="B179:D179"/>
    <mergeCell ref="E179:T179"/>
    <mergeCell ref="AC176:AG177"/>
    <mergeCell ref="M77:P77"/>
    <mergeCell ref="U169:V169"/>
    <mergeCell ref="U175:V175"/>
    <mergeCell ref="U176:V176"/>
    <mergeCell ref="E177:T177"/>
    <mergeCell ref="E167:T167"/>
    <mergeCell ref="U166:V166"/>
    <mergeCell ref="U167:V167"/>
    <mergeCell ref="U173:V173"/>
    <mergeCell ref="U141:V141"/>
    <mergeCell ref="U168:V168"/>
    <mergeCell ref="U165:V165"/>
    <mergeCell ref="X164:AB165"/>
    <mergeCell ref="U161:V161"/>
    <mergeCell ref="U148:W149"/>
    <mergeCell ref="X148:AB149"/>
    <mergeCell ref="AC148:AG149"/>
    <mergeCell ref="AC178:AG179"/>
    <mergeCell ref="B166:D177"/>
    <mergeCell ref="E168:T168"/>
    <mergeCell ref="B77:H77"/>
    <mergeCell ref="B193:G193"/>
    <mergeCell ref="H193:J193"/>
    <mergeCell ref="Q200:Z200"/>
    <mergeCell ref="B180:D191"/>
    <mergeCell ref="E180:T180"/>
    <mergeCell ref="X186:AB187"/>
    <mergeCell ref="AC182:AG183"/>
    <mergeCell ref="U183:V183"/>
    <mergeCell ref="U180:V180"/>
    <mergeCell ref="U181:V181"/>
    <mergeCell ref="E183:T183"/>
    <mergeCell ref="X180:AB181"/>
    <mergeCell ref="U185:V185"/>
    <mergeCell ref="E181:T181"/>
    <mergeCell ref="E182:T182"/>
    <mergeCell ref="E184:T184"/>
    <mergeCell ref="U184:V184"/>
    <mergeCell ref="E185:T185"/>
    <mergeCell ref="U182:V182"/>
    <mergeCell ref="X182:AB183"/>
    <mergeCell ref="H5:K5"/>
    <mergeCell ref="L5:M5"/>
    <mergeCell ref="B48:G48"/>
    <mergeCell ref="H48:J48"/>
    <mergeCell ref="H7:J7"/>
    <mergeCell ref="M75:P75"/>
    <mergeCell ref="B6:G9"/>
    <mergeCell ref="H17:J17"/>
    <mergeCell ref="H12:AG12"/>
    <mergeCell ref="L63:Q63"/>
    <mergeCell ref="L15:N15"/>
    <mergeCell ref="X51:Y51"/>
    <mergeCell ref="U39:AC39"/>
    <mergeCell ref="L46:AG46"/>
    <mergeCell ref="H10:AG10"/>
    <mergeCell ref="H16:J16"/>
    <mergeCell ref="U38:AC38"/>
    <mergeCell ref="J27:O27"/>
    <mergeCell ref="J28:O28"/>
    <mergeCell ref="W29:AC29"/>
    <mergeCell ref="W32:AC32"/>
    <mergeCell ref="P27:R27"/>
    <mergeCell ref="F75:J75"/>
    <mergeCell ref="AD43:AF44"/>
    <mergeCell ref="B143:G143"/>
    <mergeCell ref="H143:J143"/>
    <mergeCell ref="K75:L75"/>
    <mergeCell ref="E140:T140"/>
    <mergeCell ref="AC138:AG139"/>
    <mergeCell ref="E139:T139"/>
    <mergeCell ref="X140:AB141"/>
    <mergeCell ref="L143:AG143"/>
    <mergeCell ref="AC128:AG129"/>
    <mergeCell ref="AC130:AG131"/>
    <mergeCell ref="AC134:AG135"/>
    <mergeCell ref="AC136:AG137"/>
    <mergeCell ref="T75:Y75"/>
    <mergeCell ref="U134:V134"/>
    <mergeCell ref="U129:V129"/>
    <mergeCell ref="X138:AB139"/>
    <mergeCell ref="U117:V117"/>
    <mergeCell ref="X122:AB123"/>
    <mergeCell ref="AC124:AG125"/>
    <mergeCell ref="AC126:AG127"/>
    <mergeCell ref="AC122:AG123"/>
    <mergeCell ref="AC100:AG101"/>
    <mergeCell ref="E102:T102"/>
    <mergeCell ref="U128:V128"/>
    <mergeCell ref="AD146:AG147"/>
    <mergeCell ref="AC120:AG121"/>
    <mergeCell ref="E148:T148"/>
    <mergeCell ref="X134:AB135"/>
    <mergeCell ref="E141:T141"/>
    <mergeCell ref="U140:V140"/>
    <mergeCell ref="E189:T189"/>
    <mergeCell ref="AC190:AG191"/>
    <mergeCell ref="U190:V190"/>
    <mergeCell ref="U188:V188"/>
    <mergeCell ref="AC180:AG181"/>
    <mergeCell ref="X184:AB185"/>
    <mergeCell ref="AC184:AG185"/>
    <mergeCell ref="E190:T190"/>
    <mergeCell ref="E191:T191"/>
    <mergeCell ref="AC186:AG187"/>
    <mergeCell ref="E187:T187"/>
    <mergeCell ref="U186:V186"/>
    <mergeCell ref="U187:V187"/>
    <mergeCell ref="E186:T186"/>
    <mergeCell ref="X190:AB191"/>
    <mergeCell ref="X188:AB189"/>
    <mergeCell ref="U189:V189"/>
    <mergeCell ref="J146:AC147"/>
    <mergeCell ref="E172:T172"/>
    <mergeCell ref="E169:T169"/>
    <mergeCell ref="E171:T171"/>
    <mergeCell ref="AC166:AG167"/>
    <mergeCell ref="AC168:AG169"/>
    <mergeCell ref="X168:AB169"/>
    <mergeCell ref="X166:AB167"/>
    <mergeCell ref="X176:AB177"/>
    <mergeCell ref="AC170:AG171"/>
    <mergeCell ref="U170:V170"/>
    <mergeCell ref="U171:V171"/>
    <mergeCell ref="X174:AB175"/>
    <mergeCell ref="AC174:AG175"/>
    <mergeCell ref="AC172:AG173"/>
    <mergeCell ref="U174:V174"/>
    <mergeCell ref="U172:V172"/>
    <mergeCell ref="X170:AB171"/>
    <mergeCell ref="E176:T176"/>
    <mergeCell ref="X172:AB173"/>
    <mergeCell ref="E173:T173"/>
    <mergeCell ref="E166:T166"/>
    <mergeCell ref="E174:T174"/>
    <mergeCell ref="E175:T175"/>
    <mergeCell ref="E165:T165"/>
    <mergeCell ref="E170:T170"/>
    <mergeCell ref="U162:V162"/>
    <mergeCell ref="U163:V163"/>
    <mergeCell ref="X162:AB163"/>
    <mergeCell ref="B164:D164"/>
    <mergeCell ref="E164:T164"/>
    <mergeCell ref="U164:V164"/>
    <mergeCell ref="AC164:AG165"/>
    <mergeCell ref="B165:D165"/>
    <mergeCell ref="AC160:AG161"/>
    <mergeCell ref="X156:AB157"/>
    <mergeCell ref="AC158:AG159"/>
    <mergeCell ref="X154:AB155"/>
    <mergeCell ref="AC154:AG155"/>
    <mergeCell ref="X160:AB161"/>
    <mergeCell ref="B152:D163"/>
    <mergeCell ref="E152:T152"/>
    <mergeCell ref="E153:T153"/>
    <mergeCell ref="E154:T154"/>
    <mergeCell ref="E156:T156"/>
    <mergeCell ref="E158:T158"/>
    <mergeCell ref="AC162:AG163"/>
    <mergeCell ref="E162:T162"/>
    <mergeCell ref="E163:T163"/>
    <mergeCell ref="E161:T161"/>
    <mergeCell ref="X152:AB153"/>
    <mergeCell ref="X150:AB151"/>
    <mergeCell ref="AC150:AG151"/>
    <mergeCell ref="AC152:AG153"/>
    <mergeCell ref="U152:V152"/>
    <mergeCell ref="U160:V160"/>
    <mergeCell ref="E160:T160"/>
    <mergeCell ref="E155:T155"/>
    <mergeCell ref="E159:T159"/>
    <mergeCell ref="B151:D151"/>
    <mergeCell ref="E151:T151"/>
    <mergeCell ref="U153:V153"/>
    <mergeCell ref="U158:V158"/>
    <mergeCell ref="U159:V159"/>
    <mergeCell ref="AC156:AG157"/>
    <mergeCell ref="U157:V157"/>
    <mergeCell ref="U156:V156"/>
    <mergeCell ref="X158:AB159"/>
    <mergeCell ref="U154:V154"/>
    <mergeCell ref="U155:V155"/>
    <mergeCell ref="E157:T157"/>
    <mergeCell ref="U150:V150"/>
    <mergeCell ref="U151:V151"/>
    <mergeCell ref="B150:D150"/>
    <mergeCell ref="E150:T150"/>
    <mergeCell ref="U131:V131"/>
    <mergeCell ref="E129:T129"/>
    <mergeCell ref="E137:T137"/>
    <mergeCell ref="E136:T136"/>
    <mergeCell ref="E130:T130"/>
    <mergeCell ref="E131:T131"/>
    <mergeCell ref="E132:T132"/>
    <mergeCell ref="E133:T133"/>
    <mergeCell ref="U135:V135"/>
    <mergeCell ref="AC140:AG141"/>
    <mergeCell ref="B130:D141"/>
    <mergeCell ref="B148:D149"/>
    <mergeCell ref="AC132:AG133"/>
    <mergeCell ref="U132:V132"/>
    <mergeCell ref="U133:V133"/>
    <mergeCell ref="X128:AB129"/>
    <mergeCell ref="X136:AB137"/>
    <mergeCell ref="E135:T135"/>
    <mergeCell ref="E134:T134"/>
    <mergeCell ref="B129:D129"/>
    <mergeCell ref="B128:D128"/>
    <mergeCell ref="E128:T128"/>
    <mergeCell ref="X132:AB133"/>
    <mergeCell ref="U130:V130"/>
    <mergeCell ref="U136:V136"/>
    <mergeCell ref="U137:V137"/>
    <mergeCell ref="E149:T149"/>
    <mergeCell ref="B146:G147"/>
    <mergeCell ref="H146:I147"/>
    <mergeCell ref="E138:T138"/>
    <mergeCell ref="U138:V138"/>
    <mergeCell ref="U139:V139"/>
    <mergeCell ref="X130:AB131"/>
    <mergeCell ref="E122:T122"/>
    <mergeCell ref="E124:T124"/>
    <mergeCell ref="X120:AB121"/>
    <mergeCell ref="U119:V119"/>
    <mergeCell ref="E123:T123"/>
    <mergeCell ref="E125:T125"/>
    <mergeCell ref="E126:T126"/>
    <mergeCell ref="X126:AB127"/>
    <mergeCell ref="U127:V127"/>
    <mergeCell ref="X124:AB125"/>
    <mergeCell ref="U124:V124"/>
    <mergeCell ref="U125:V125"/>
    <mergeCell ref="E127:T127"/>
    <mergeCell ref="U122:V122"/>
    <mergeCell ref="U121:V121"/>
    <mergeCell ref="E121:T121"/>
    <mergeCell ref="U123:V123"/>
    <mergeCell ref="AC110:AG111"/>
    <mergeCell ref="E111:T111"/>
    <mergeCell ref="E112:T112"/>
    <mergeCell ref="X112:AB113"/>
    <mergeCell ref="AC112:AG113"/>
    <mergeCell ref="AC114:AG115"/>
    <mergeCell ref="X116:AB117"/>
    <mergeCell ref="AC116:AG117"/>
    <mergeCell ref="U114:V114"/>
    <mergeCell ref="U115:V115"/>
    <mergeCell ref="E115:T115"/>
    <mergeCell ref="E114:T114"/>
    <mergeCell ref="X114:AB115"/>
    <mergeCell ref="E113:T113"/>
    <mergeCell ref="U110:V110"/>
    <mergeCell ref="X110:AB111"/>
    <mergeCell ref="U111:V111"/>
    <mergeCell ref="U116:V116"/>
    <mergeCell ref="E116:T116"/>
    <mergeCell ref="E117:T117"/>
    <mergeCell ref="AC108:AG109"/>
    <mergeCell ref="AC102:AG103"/>
    <mergeCell ref="AC104:AG105"/>
    <mergeCell ref="E103:T103"/>
    <mergeCell ref="E104:T104"/>
    <mergeCell ref="AC51:AF51"/>
    <mergeCell ref="AD39:AF39"/>
    <mergeCell ref="U43:AC44"/>
    <mergeCell ref="AD38:AF38"/>
    <mergeCell ref="B67:G67"/>
    <mergeCell ref="H67:J67"/>
    <mergeCell ref="L67:AG67"/>
    <mergeCell ref="H96:I97"/>
    <mergeCell ref="J38:O38"/>
    <mergeCell ref="J40:O40"/>
    <mergeCell ref="U105:V105"/>
    <mergeCell ref="U106:V106"/>
    <mergeCell ref="U107:V107"/>
    <mergeCell ref="E106:T106"/>
    <mergeCell ref="X106:AB107"/>
    <mergeCell ref="E108:T108"/>
    <mergeCell ref="X108:AB109"/>
    <mergeCell ref="E109:T109"/>
    <mergeCell ref="U108:V108"/>
    <mergeCell ref="AC106:AG107"/>
    <mergeCell ref="E107:T107"/>
    <mergeCell ref="U103:V103"/>
    <mergeCell ref="X102:AB103"/>
    <mergeCell ref="W30:AC30"/>
    <mergeCell ref="U27:V33"/>
    <mergeCell ref="X104:AB105"/>
    <mergeCell ref="K51:L51"/>
    <mergeCell ref="M51:N51"/>
    <mergeCell ref="J59:K59"/>
    <mergeCell ref="I57:K57"/>
    <mergeCell ref="P28:R28"/>
    <mergeCell ref="P33:R33"/>
    <mergeCell ref="E99:T99"/>
    <mergeCell ref="B96:G97"/>
    <mergeCell ref="J96:AC97"/>
    <mergeCell ref="L93:AG93"/>
    <mergeCell ref="I89:M89"/>
    <mergeCell ref="O89:U89"/>
    <mergeCell ref="B88:J88"/>
    <mergeCell ref="J34:K36"/>
    <mergeCell ref="J29:O29"/>
    <mergeCell ref="L35:O35"/>
    <mergeCell ref="L30:O30"/>
    <mergeCell ref="AD37:AF37"/>
    <mergeCell ref="J30:K32"/>
    <mergeCell ref="AD41:AF41"/>
    <mergeCell ref="B46:G46"/>
    <mergeCell ref="B51:C51"/>
    <mergeCell ref="D51:E51"/>
    <mergeCell ref="P43:R44"/>
    <mergeCell ref="H46:J46"/>
    <mergeCell ref="B43:O44"/>
    <mergeCell ref="L31:O31"/>
    <mergeCell ref="AA51:AB51"/>
    <mergeCell ref="V51:W51"/>
    <mergeCell ref="AD40:AF40"/>
    <mergeCell ref="U41:AC41"/>
    <mergeCell ref="U40:AC40"/>
    <mergeCell ref="U37:AC37"/>
    <mergeCell ref="D37:I38"/>
    <mergeCell ref="P38:R38"/>
    <mergeCell ref="P58:Q58"/>
    <mergeCell ref="P59:Q59"/>
    <mergeCell ref="W28:AC28"/>
    <mergeCell ref="P29:R29"/>
    <mergeCell ref="W31:AC31"/>
    <mergeCell ref="P32:R32"/>
    <mergeCell ref="G1:AA1"/>
    <mergeCell ref="J39:O39"/>
    <mergeCell ref="AE6:AG6"/>
    <mergeCell ref="AE7:AG7"/>
    <mergeCell ref="H6:K6"/>
    <mergeCell ref="L6:N6"/>
    <mergeCell ref="P6:R6"/>
    <mergeCell ref="S6:V6"/>
    <mergeCell ref="J37:O37"/>
    <mergeCell ref="W6:Y6"/>
    <mergeCell ref="S7:V7"/>
    <mergeCell ref="B26:S26"/>
    <mergeCell ref="B21:C23"/>
    <mergeCell ref="D22:G22"/>
    <mergeCell ref="D23:G23"/>
    <mergeCell ref="D27:I28"/>
    <mergeCell ref="H23:AG23"/>
    <mergeCell ref="AD32:AF32"/>
    <mergeCell ref="B3:G3"/>
    <mergeCell ref="AA6:AC6"/>
    <mergeCell ref="P36:R36"/>
    <mergeCell ref="P37:R37"/>
    <mergeCell ref="D39:I40"/>
    <mergeCell ref="B27:C42"/>
    <mergeCell ref="P39:R39"/>
    <mergeCell ref="P41:R41"/>
    <mergeCell ref="P42:R42"/>
    <mergeCell ref="P40:R40"/>
    <mergeCell ref="J42:O42"/>
    <mergeCell ref="D41:I42"/>
    <mergeCell ref="J41:O41"/>
    <mergeCell ref="B11:G11"/>
    <mergeCell ref="D13:G13"/>
    <mergeCell ref="D14:G14"/>
    <mergeCell ref="B19:G19"/>
    <mergeCell ref="B12:C14"/>
    <mergeCell ref="D12:G12"/>
    <mergeCell ref="D33:I36"/>
    <mergeCell ref="W7:Y7"/>
    <mergeCell ref="AA7:AC7"/>
    <mergeCell ref="W33:AC33"/>
    <mergeCell ref="P34:R34"/>
    <mergeCell ref="B20:G20"/>
    <mergeCell ref="U26:AG26"/>
    <mergeCell ref="AD36:AF36"/>
    <mergeCell ref="P15:R15"/>
    <mergeCell ref="W15:Y15"/>
    <mergeCell ref="B15:G18"/>
    <mergeCell ref="L36:O36"/>
    <mergeCell ref="J33:O33"/>
    <mergeCell ref="L34:O34"/>
    <mergeCell ref="H19:AG19"/>
    <mergeCell ref="H18:J18"/>
    <mergeCell ref="H20:AG20"/>
    <mergeCell ref="AD31:AF31"/>
    <mergeCell ref="P30:R30"/>
    <mergeCell ref="P31:R31"/>
    <mergeCell ref="W35:AC35"/>
    <mergeCell ref="K18:AG18"/>
    <mergeCell ref="AD34:AF34"/>
    <mergeCell ref="L32:O32"/>
    <mergeCell ref="D29:I32"/>
    <mergeCell ref="U34:V36"/>
    <mergeCell ref="W36:AC36"/>
    <mergeCell ref="P35:R35"/>
    <mergeCell ref="K17:AG17"/>
    <mergeCell ref="W27:AC27"/>
    <mergeCell ref="AD30:AF30"/>
    <mergeCell ref="AD29:AF29"/>
    <mergeCell ref="AD28:AF28"/>
    <mergeCell ref="D21:G21"/>
    <mergeCell ref="AD33:AF33"/>
    <mergeCell ref="AD35:AF35"/>
    <mergeCell ref="AD27:AF27"/>
    <mergeCell ref="H21:AG21"/>
    <mergeCell ref="H22:AG22"/>
    <mergeCell ref="W34:AC34"/>
    <mergeCell ref="D58:I58"/>
    <mergeCell ref="J58:K58"/>
    <mergeCell ref="D57:H57"/>
    <mergeCell ref="R55:W56"/>
    <mergeCell ref="B60:C62"/>
    <mergeCell ref="B57:C59"/>
    <mergeCell ref="D55:J56"/>
    <mergeCell ref="N57:O57"/>
    <mergeCell ref="L56:M56"/>
    <mergeCell ref="L55:Q55"/>
    <mergeCell ref="L57:M57"/>
    <mergeCell ref="L58:M58"/>
    <mergeCell ref="N56:O56"/>
    <mergeCell ref="P56:Q56"/>
    <mergeCell ref="B55:C56"/>
    <mergeCell ref="N62:O62"/>
    <mergeCell ref="P57:Q57"/>
    <mergeCell ref="D61:I61"/>
    <mergeCell ref="N58:O58"/>
    <mergeCell ref="D60:H60"/>
    <mergeCell ref="N59:O59"/>
    <mergeCell ref="L62:M62"/>
    <mergeCell ref="D59:I59"/>
    <mergeCell ref="L59:M59"/>
    <mergeCell ref="AI97:AN97"/>
    <mergeCell ref="T79:Y79"/>
    <mergeCell ref="Z75:AB75"/>
    <mergeCell ref="AA78:AB78"/>
    <mergeCell ref="T78:Y78"/>
    <mergeCell ref="S87:U87"/>
    <mergeCell ref="AC55:AG56"/>
    <mergeCell ref="AC58:AG59"/>
    <mergeCell ref="AC61:AG62"/>
    <mergeCell ref="X55:AB56"/>
    <mergeCell ref="X58:AB59"/>
    <mergeCell ref="R64:W64"/>
    <mergeCell ref="X61:AB62"/>
    <mergeCell ref="X63:AB63"/>
    <mergeCell ref="X64:AB64"/>
    <mergeCell ref="R58:W59"/>
    <mergeCell ref="R61:W62"/>
    <mergeCell ref="R84:U85"/>
    <mergeCell ref="S86:U86"/>
    <mergeCell ref="AC98:AG99"/>
    <mergeCell ref="AD96:AG97"/>
    <mergeCell ref="AA79:AB79"/>
    <mergeCell ref="B91:AG91"/>
    <mergeCell ref="R63:W63"/>
    <mergeCell ref="B75:E75"/>
    <mergeCell ref="B76:J76"/>
    <mergeCell ref="K76:L76"/>
    <mergeCell ref="M76:P76"/>
    <mergeCell ref="I77:L77"/>
    <mergeCell ref="B78:L78"/>
    <mergeCell ref="M78:N78"/>
    <mergeCell ref="O78:P78"/>
    <mergeCell ref="B79:Q79"/>
    <mergeCell ref="B71:G71"/>
    <mergeCell ref="L88:U88"/>
    <mergeCell ref="O87:Q87"/>
    <mergeCell ref="N72:O72"/>
    <mergeCell ref="N71:O71"/>
    <mergeCell ref="H71:M71"/>
    <mergeCell ref="H72:M72"/>
    <mergeCell ref="B93:G93"/>
    <mergeCell ref="H93:J93"/>
    <mergeCell ref="C87:E87"/>
    <mergeCell ref="S201:Z201"/>
    <mergeCell ref="B98:D99"/>
    <mergeCell ref="U112:V112"/>
    <mergeCell ref="U113:V113"/>
    <mergeCell ref="E110:T110"/>
    <mergeCell ref="X100:AB101"/>
    <mergeCell ref="U104:V104"/>
    <mergeCell ref="B100:D100"/>
    <mergeCell ref="E100:T100"/>
    <mergeCell ref="B101:D101"/>
    <mergeCell ref="E101:T101"/>
    <mergeCell ref="U101:V101"/>
    <mergeCell ref="U100:V100"/>
    <mergeCell ref="B102:D113"/>
    <mergeCell ref="E105:T105"/>
    <mergeCell ref="U102:V102"/>
    <mergeCell ref="B115:D115"/>
    <mergeCell ref="E98:T98"/>
    <mergeCell ref="X98:AB99"/>
    <mergeCell ref="U98:W99"/>
    <mergeCell ref="X118:AB119"/>
    <mergeCell ref="E119:T119"/>
    <mergeCell ref="U118:V118"/>
    <mergeCell ref="B116:D127"/>
    <mergeCell ref="U109:V109"/>
    <mergeCell ref="U120:V120"/>
    <mergeCell ref="B114:D114"/>
    <mergeCell ref="C86:E86"/>
    <mergeCell ref="P60:Q60"/>
    <mergeCell ref="N60:O60"/>
    <mergeCell ref="N61:O61"/>
    <mergeCell ref="B72:G72"/>
    <mergeCell ref="J62:K62"/>
    <mergeCell ref="L60:M60"/>
    <mergeCell ref="L61:M61"/>
    <mergeCell ref="I60:K60"/>
    <mergeCell ref="D62:I62"/>
    <mergeCell ref="J61:K61"/>
    <mergeCell ref="L64:Q64"/>
    <mergeCell ref="P61:Q61"/>
    <mergeCell ref="P62:Q62"/>
    <mergeCell ref="F84:I85"/>
    <mergeCell ref="N85:Q85"/>
    <mergeCell ref="K86:M86"/>
    <mergeCell ref="G86:I86"/>
    <mergeCell ref="C89:G89"/>
    <mergeCell ref="E118:T118"/>
    <mergeCell ref="E120:T120"/>
  </mergeCells>
  <phoneticPr fontId="2" type="Hiragana"/>
  <conditionalFormatting sqref="B102:D113 J96:AC97 B130:D141 J146:AC147 B152:D163 B166:D177 B180:D191">
    <cfRule type="cellIs" dxfId="11" priority="44" stopIfTrue="1" operator="equal">
      <formula>"該当無し"</formula>
    </cfRule>
  </conditionalFormatting>
  <conditionalFormatting sqref="B116:D127">
    <cfRule type="cellIs" dxfId="10" priority="45" stopIfTrue="1" operator="equal">
      <formula>"該当無し"</formula>
    </cfRule>
  </conditionalFormatting>
  <conditionalFormatting sqref="B202 L15:N15 P15 W15:W16 AA15:AA16 AE15:AE16 K16 K17:AG18 H19:AG23">
    <cfRule type="expression" dxfId="9" priority="43">
      <formula>$L$5=2</formula>
    </cfRule>
  </conditionalFormatting>
  <conditionalFormatting sqref="B91:AG91">
    <cfRule type="expression" dxfId="8" priority="42">
      <formula>$H$90=1</formula>
    </cfRule>
  </conditionalFormatting>
  <conditionalFormatting sqref="E100:V113 X100:AG113">
    <cfRule type="expression" dxfId="7" priority="6">
      <formula>$L$57&lt;&gt;""</formula>
    </cfRule>
  </conditionalFormatting>
  <conditionalFormatting sqref="E114:V127 X114:AG127">
    <cfRule type="expression" dxfId="6" priority="5">
      <formula>$N$57&lt;&gt;""</formula>
    </cfRule>
  </conditionalFormatting>
  <conditionalFormatting sqref="E128:V141 X128:AG141">
    <cfRule type="expression" dxfId="5" priority="4">
      <formula>$P$57&lt;&gt;""</formula>
    </cfRule>
  </conditionalFormatting>
  <conditionalFormatting sqref="E150:V163 X150:AG163">
    <cfRule type="expression" dxfId="4" priority="3">
      <formula>$L$60&lt;&gt;""</formula>
    </cfRule>
  </conditionalFormatting>
  <conditionalFormatting sqref="E164:V177 X164:AG177">
    <cfRule type="expression" dxfId="3" priority="2">
      <formula>$N$60&lt;&gt;""</formula>
    </cfRule>
  </conditionalFormatting>
  <conditionalFormatting sqref="E178:V191 X178:AG191">
    <cfRule type="expression" dxfId="2" priority="1">
      <formula>$P$60&lt;&gt;""</formula>
    </cfRule>
  </conditionalFormatting>
  <dataValidations disablePrompts="1" count="85">
    <dataValidation type="date" allowBlank="1" showInputMessage="1" showErrorMessage="1" errorTitle="審査基準日　入力エラー" error="日付形式で入力して下さい。_x000a_　（例：2007/04/01）_x000a_" sqref="X64:X66 X68" xr:uid="{00000000-0002-0000-0000-000000000000}">
      <formula1>1</formula1>
      <formula2>2958465</formula2>
    </dataValidation>
    <dataValidation type="whole" imeMode="off" allowBlank="1" showInputMessage="1" showErrorMessage="1" errorTitle="年間平均完成工事高　入力エラー" error="整数１０桁以内で入力して下さい。_x000a_　（例：10000）_x000a_" sqref="AC63" xr:uid="{00000000-0002-0000-0000-000001000000}">
      <formula1>-9999999999</formula1>
      <formula2>9999999999</formula2>
    </dataValidation>
    <dataValidation type="list" imeMode="off" allowBlank="1" showInputMessage="1" showErrorMessage="1" errorTitle="建設業許可等　入力エラー" error="以下のいずれかを選択して下さい。_x000a__x000a_　１．一般_x000a_　２．特定_x000a_" sqref="P61 N61 N58 L58 L61 P58" xr:uid="{00000000-0002-0000-0000-000002000000}">
      <formula1>$AM$58:$AM$60</formula1>
    </dataValidation>
    <dataValidation type="list" imeMode="off" allowBlank="1" showInputMessage="1" showErrorMessage="1" errorTitle="官庁契約実績　入力エラー" error="以下のいずれかを選択して下さい。_x000a__x000a_　１．有_x000a_" sqref="P62 N62 N59 L59 L62 P59" xr:uid="{00000000-0002-0000-0000-000003000000}">
      <formula1>$AQ$58:$AQ$59</formula1>
    </dataValidation>
    <dataValidation type="whole" allowBlank="1" showInputMessage="1" showErrorMessage="1" errorTitle="官民契約比率　入力エラー" error="小数点以下は四捨五入して、整数値にて入力して下さい。_x000a_　（例：80）_x000a_" sqref="AA78:AB78" xr:uid="{00000000-0002-0000-0000-000004000000}">
      <formula1>0</formula1>
      <formula2>100</formula2>
    </dataValidation>
    <dataValidation type="list" allowBlank="1" showInputMessage="1" showErrorMessage="1" sqref="AP96:AP97" xr:uid="{00000000-0002-0000-0000-000006000000}">
      <formula1>$AU$96:$AU$96</formula1>
    </dataValidation>
    <dataValidation type="list" imeMode="off" allowBlank="1" showInputMessage="1" showErrorMessage="1" errorTitle="建設業許可番号　入力エラー" error="以下のいずれかを選択して下さい。_x000a__x000a_　１．大臣_x000a_　２．知事_x000a_" sqref="D51:E51" xr:uid="{00000000-0002-0000-0000-000008000000}">
      <formula1>$AM$50:$AM$52</formula1>
    </dataValidation>
    <dataValidation type="custom" imeMode="off" allowBlank="1" showInputMessage="1" showErrorMessage="1" errorTitle="郵便番号　入力エラー" error="整数３桁で入力して下さい。_x000a_　（例：123）_x000a_" sqref="L15:N15" xr:uid="{00000000-0002-0000-0000-00000A000000}">
      <formula1>AND(LEN($L$15)=LENB($L$15),LEN($L$15)=3)</formula1>
    </dataValidation>
    <dataValidation type="custom" imeMode="off" allowBlank="1" showInputMessage="1" showErrorMessage="1" errorTitle="郵便番号　入力エラー" error="整数４桁で入力して下さい。_x000a_　（例：1234）_x000a_" sqref="P15:R15" xr:uid="{00000000-0002-0000-0000-00000B000000}">
      <formula1>AND(LEN($P$15)=LENB($P$15),LEN($P$15)&lt;=4)</formula1>
    </dataValidation>
    <dataValidation type="custom" imeMode="off" allowBlank="1" showInputMessage="1" showErrorMessage="1" errorTitle="電話番号　入力エラー" error="数字４桁以内で入力して下さい。_x000a_　（例：0123）_x000a_" sqref="AA15:AC15" xr:uid="{00000000-0002-0000-0000-00000C000000}">
      <formula1>AND(LEN($AA$15)=LENB($AA$15),LEN($AA$15)&lt;=4)</formula1>
    </dataValidation>
    <dataValidation type="custom" imeMode="off" allowBlank="1" showInputMessage="1" showErrorMessage="1" errorTitle="電話番号　入力エラー" error="数字４桁で入力して下さい。_x000a_　（例：0123）_x000a_" sqref="AE15:AG15" xr:uid="{00000000-0002-0000-0000-00000D000000}">
      <formula1>AND(LEN($AE$15)=LENB($AE$15),LEN($AE$15)=4)</formula1>
    </dataValidation>
    <dataValidation type="custom" imeMode="off" allowBlank="1" showInputMessage="1" showErrorMessage="1" errorTitle="FAX番号　入力エラー" error="数字４桁以内で入力して下さい。_x000a_　（例：0123）_x000a_" sqref="AA16:AC16" xr:uid="{00000000-0002-0000-0000-00000E000000}">
      <formula1>AND(LEN($AA$16)=LENB($AA$16),LEN($AA$16)&lt;=4)</formula1>
    </dataValidation>
    <dataValidation type="custom" imeMode="off" allowBlank="1" showInputMessage="1" showErrorMessage="1" errorTitle="FAX番号　入力エラー" error="数字４桁で入力して下さい。_x000a_　（例：0123）_x000a_" sqref="AE16:AG16" xr:uid="{00000000-0002-0000-0000-00000F000000}">
      <formula1>AND(LEN($AE$16)=LENB($AE$16),LEN($AE$16)=4)</formula1>
    </dataValidation>
    <dataValidation type="custom" imeMode="hiragana" allowBlank="1" showInputMessage="1" showErrorMessage="1" errorTitle="ひらがなで入力" error="ひらがなで入力してください。_x000a_" sqref="H22:AG22 H13:AG13" xr:uid="{00000000-0002-0000-0000-000010000000}">
      <formula1>H13=PHONETIC(H13)</formula1>
    </dataValidation>
    <dataValidation imeMode="hiragana" allowBlank="1" showInputMessage="1" showErrorMessage="1" sqref="E100:T141 E150:T191" xr:uid="{00000000-0002-0000-0000-000011000000}"/>
    <dataValidation type="custom" imeMode="hiragana" allowBlank="1" showInputMessage="1" showErrorMessage="1" errorTitle="商品又は名称　入力エラー" error="全角４０文字以内で入力して下さい。_x000a_　（例：○○（株））_x000a_" sqref="H20:AG20" xr:uid="{00000000-0002-0000-0000-000012000000}">
      <formula1>AND($H$20=DBCS($H$20),LEN($H$20)&lt;=40)</formula1>
    </dataValidation>
    <dataValidation type="custom" imeMode="hiragana" allowBlank="1" showInputMessage="1" showErrorMessage="1" errorTitle="所在地（都道府県）　入力エラー" error="全角４文字以内で入力して下さい。_x000a_　（例：○○県）_x000a_" sqref="K16:R16" xr:uid="{00000000-0002-0000-0000-000013000000}">
      <formula1>AND($K$16=DBCS($K$16),LEN($K$16)&lt;=4)</formula1>
    </dataValidation>
    <dataValidation type="whole" imeMode="off" allowBlank="1" showInputMessage="1" showErrorMessage="1" errorTitle="技術職員の内訳　入力エラー" error="整数５桁以内で入力して下さい。_x000a_　（例：10）_x000a_" sqref="AD43:AF44 AD27:AF41 P27:R44" xr:uid="{00000000-0002-0000-0000-000014000000}">
      <formula1>0</formula1>
      <formula2>99999</formula2>
    </dataValidation>
    <dataValidation type="custom" imeMode="off" allowBlank="1" showInputMessage="1" showErrorMessage="1" errorTitle="建設業許可番号　入力エラー" error="和暦２桁で入力して下さい。_x000a_　（例：19）_x000a_" sqref="X51:Y51" xr:uid="{00000000-0002-0000-0000-000015000000}">
      <formula1>AND(LEN($X$51)=LENB($X$51),LEN($X$51)&lt;=2)</formula1>
    </dataValidation>
    <dataValidation type="custom" imeMode="off" allowBlank="1" showInputMessage="1" showErrorMessage="1" errorTitle="建設業許可番号　入力エラー" error="整数６桁で入力して下さい。_x000a_　（例：123456）_x000a_" sqref="AC51:AF51" xr:uid="{00000000-0002-0000-0000-000016000000}">
      <formula1>AND(LEN($AC$51)=LENB($AC$51),LEN($AC$51)&lt;=6)</formula1>
    </dataValidation>
    <dataValidation type="custom" imeMode="off" allowBlank="1" showInputMessage="1" showErrorMessage="1" errorTitle="資本金等　入力エラー" error="整数１１桁以内で入力して下さい。_x000a_　（例：1000）_x000a_" sqref="H72:M72" xr:uid="{00000000-0002-0000-0000-000018000000}">
      <formula1>$H$72&lt;DBCS($H$72)</formula1>
    </dataValidation>
    <dataValidation type="custom" imeMode="off" allowBlank="1" showInputMessage="1" showErrorMessage="1" errorTitle="営業年数　入力エラー" error="整数３桁以内で入力して下さい。_x000a_　（例：123）_x000a_" sqref="Z75:AB75" xr:uid="{00000000-0002-0000-0000-000019000000}">
      <formula1>AND($Z$75&lt;DBCS($Z$75),LEN($Z$75)&lt;=3)</formula1>
    </dataValidation>
    <dataValidation type="textLength" imeMode="hiragana" allowBlank="1" showInputMessage="1" showErrorMessage="1" errorTitle="その他コメント欄　入力エラー" error="400文字以内で入力してください。" sqref="V84" xr:uid="{00000000-0002-0000-0000-00001A000000}">
      <formula1>0</formula1>
      <formula2>400</formula2>
    </dataValidation>
    <dataValidation type="list" imeMode="off" allowBlank="1" showInputMessage="1" showErrorMessage="1" errorTitle="鉄道、ISO、NPO、社会貢献　入力エラー" error="以下のいずれかを選択して下さい。_x000a__x000a_　１．登録あり_x000a_　［ 空欄 ］_x000a_" sqref="F86:F87 J86:J87 N86:N87 R86 B86:B87" xr:uid="{00000000-0002-0000-0000-00001B000000}">
      <formula1>$AL$86:$AL$87</formula1>
    </dataValidation>
    <dataValidation type="whole" imeMode="off" allowBlank="1" showInputMessage="1" showErrorMessage="1" errorTitle="完成（予定）年月　入力エラー" error="和暦２桁で入力して下さい。_x000a_　（例：19）_x000a_" sqref="U128:V128 U130:V130 U132:V132 U134:V134 U136:V136 U138:V138 U140:V140 U114:V114 U116:V116 U118:V118 U120:V120 U122:V122 U124:V124 U126:V126" xr:uid="{00000000-0002-0000-0000-00001C000000}">
      <formula1>0</formula1>
      <formula2>99</formula2>
    </dataValidation>
    <dataValidation type="whole" imeMode="off" allowBlank="1" showInputMessage="1" showErrorMessage="1" errorTitle="完成（予定）年月　入力エラー" error="月（１から１２）を入力して下さい。_x000a_　（例：8）_x000a_" sqref="U163:V163 U161:V161 U159:V159 U157:V157 U155:V155 U153:V153 U191:V191 U115:V115 U117:V117 U119:V119 U121:V121 U123:V123 U125:V125 U127:V127 U129:V129 U131:V131 U133:V133 U135:V135 U137:V137 U139:V139 U141:V141 U151:V151 U189:V189 U187:V187 U185:V185 U183:V183 U181:V181 U179:V179 U177:V177 U175:V175 U173:V173 U171:V171 U169:V169 U167:V167 U165:V165" xr:uid="{00000000-0002-0000-0000-00001D000000}">
      <formula1>1</formula1>
      <formula2>12</formula2>
    </dataValidation>
    <dataValidation type="whole" imeMode="off" allowBlank="1" showInputMessage="1" showErrorMessage="1" errorTitle="完成（予定）年月　入力エラー" error="和暦２桁で入力して下さい。_x000a_　（例：19）_x000a_" sqref="U150:V150 U152:V152 U154:V154 U156:V156 U158:V158 U160:V160 U162:V162 U164:V164 U166:V166 U168:V168 U170:V170 U172:V172 U174:V174 U176:V176 U178:V178 U180:V180 U182:V182 U184:V184 U186:V186 U188:V188 U190:V190" xr:uid="{00000000-0002-0000-0000-00001E000000}">
      <formula1>1</formula1>
      <formula2>99</formula2>
    </dataValidation>
    <dataValidation type="whole" imeMode="off" allowBlank="1" showInputMessage="1" showErrorMessage="1" errorTitle="契約金額　入力エラー" error="整数１０桁以内で入力して下さい。_x000a_　（例：123400）_x000a_" sqref="X114:AB141" xr:uid="{00000000-0002-0000-0000-00001F000000}">
      <formula1>0</formula1>
      <formula2>9999999999</formula2>
    </dataValidation>
    <dataValidation imeMode="hiragana" allowBlank="1" showInputMessage="1" showErrorMessage="1" errorTitle="発注者（契約相手方）　入力エラー" error="全角１０文字以内で入力して下さい。_x000a_　（例：○○市）_x000a_" sqref="AC150:AG191 AC114:AG141" xr:uid="{00000000-0002-0000-0000-000020000000}"/>
    <dataValidation type="custom" imeMode="hiragana" allowBlank="1" showInputMessage="1" showErrorMessage="1" errorTitle="所在地（市区町村）　入力エラー" error="全角３０文字以内で入力して下さい。_x000a_　（例」：○○市）_x000a_" sqref="K8:AG8" xr:uid="{00000000-0002-0000-0000-000021000000}">
      <formula1>AND($K$8=DBCS($K$8),LEN($K$8)&lt;=30)</formula1>
    </dataValidation>
    <dataValidation type="custom" imeMode="hiragana" allowBlank="1" showInputMessage="1" showErrorMessage="1" errorTitle="所在地（丁目番地）　入力エラー" error="全角３０文字以内で入力して下さい。_x000a_　（例」：１２３４－１）_x000a_" sqref="K9:AG9" xr:uid="{00000000-0002-0000-0000-000022000000}">
      <formula1>AND($K$9=DBCS($K$9),LEN($K$9)&lt;=30)</formula1>
    </dataValidation>
    <dataValidation type="custom" imeMode="hiragana" allowBlank="1" showInputMessage="1" showErrorMessage="1" errorTitle="所在地（市区町村）　入力エラー" error="全角３０文字以内で入力して下さい。_x000a_　（例：○○市）_x000a_" sqref="K17:AG17" xr:uid="{00000000-0002-0000-0000-000023000000}">
      <formula1>AND($K$17=DBCS($K$17),LEN($K$17)&lt;=30)</formula1>
    </dataValidation>
    <dataValidation type="custom" imeMode="hiragana" allowBlank="1" showInputMessage="1" showErrorMessage="1" errorTitle="所在地（丁目番地）　入力エラー" error="全角３０文字以内で入力して下さい。_x000a_　（例：１２３４－１）_x000a_" sqref="K18:AG18" xr:uid="{00000000-0002-0000-0000-000024000000}">
      <formula1>AND($K$18=DBCS($K$18),LEN($K$18)&lt;=30)</formula1>
    </dataValidation>
    <dataValidation type="custom" imeMode="hiragana" allowBlank="1" showInputMessage="1" showErrorMessage="1" errorTitle="役職名　入力エラー" error="全角１５文字以内で入力して下さい。_x000a_　（例：取締役）_x000a_" sqref="H21:AG21" xr:uid="{00000000-0002-0000-0000-000025000000}">
      <formula1>AND($H$21=DBCS($H$21),LEN($H$21)&lt;=15)</formula1>
    </dataValidation>
    <dataValidation type="custom" imeMode="hiragana" allowBlank="1" showInputMessage="1" showErrorMessage="1" errorTitle="氏名　入力エラー" error="全角１５文字以内で入力して下さい。_x000a_　（例：○○　太郎）_x000a_" sqref="H23:AG23" xr:uid="{00000000-0002-0000-0000-000026000000}">
      <formula1>AND($H$23=DBCS($H$23),LEN($H$23)&lt;=15)</formula1>
    </dataValidation>
    <dataValidation type="custom" imeMode="off" allowBlank="1" showInputMessage="1" showErrorMessage="1" errorTitle="電話番号　入力エラー" error="数字６桁以内で入力して下さい。_x000a_　（例：012345）_x000a_" sqref="W15:Y15" xr:uid="{00000000-0002-0000-0000-000029000000}">
      <formula1>AND(LEN($W$15)=LENB($W$15),LEN($W$15)&lt;=6)</formula1>
    </dataValidation>
    <dataValidation type="custom" imeMode="off" allowBlank="1" showInputMessage="1" showErrorMessage="1" errorTitle="FAX番号　入力エラー" error="数字６桁以内で入力して下さい。_x000a_　（例：012345）_x000a_" sqref="W16:Y16" xr:uid="{00000000-0002-0000-0000-00002A000000}">
      <formula1>AND(LEN($W$16)=LENB($W$16),LEN($W$16)&lt;=6)</formula1>
    </dataValidation>
    <dataValidation type="list" imeMode="off" allowBlank="1" showInputMessage="1" showErrorMessage="1" errorTitle="登録区分　入力エラー" error="以下のいずれかを選択して下さい。_x000a__x000a_　１．本店_x000a_　２．支店等_x000a_" sqref="L5:M5" xr:uid="{00000000-0002-0000-0000-00002B000000}">
      <formula1>$AM$5:$AM$6</formula1>
    </dataValidation>
    <dataValidation type="custom" imeMode="off" allowBlank="1" showInputMessage="1" showErrorMessage="1" errorTitle="銀行コード　入力エラー" error="整数４桁以内で入力して下さい。_x000a_　（例：0123）" sqref="AA197:AG197" xr:uid="{00000000-0002-0000-0000-00002C000000}">
      <formula1>AND($AA$197&lt;DBCS($AA$197),LEN($AA$197)&lt;=4)</formula1>
    </dataValidation>
    <dataValidation type="custom" imeMode="off" allowBlank="1" showInputMessage="1" showErrorMessage="1" errorTitle="支店コード　入力エラー" error="整数３桁以内で入力して下さい。_x000a_　（例：012）" sqref="AA199:AG199" xr:uid="{00000000-0002-0000-0000-00002D000000}">
      <formula1>AND($AA$199&lt;DBCS($AA$199),LEN($AA$199)&lt;=3)</formula1>
    </dataValidation>
    <dataValidation type="custom" imeMode="off" allowBlank="1" showInputMessage="1" showErrorMessage="1" errorTitle="口座番号入力　エラー" error="整数７桁で入力して下さい。_x000a_　（例：0123456）" sqref="AA201:AG201" xr:uid="{00000000-0002-0000-0000-00002E000000}">
      <formula1>AND($AA$201&lt;DBCS($AA$201),LEN($AA$201)&lt;=7)</formula1>
    </dataValidation>
    <dataValidation type="custom" imeMode="halfKatakana" allowBlank="1" showInputMessage="1" showErrorMessage="1" errorTitle="口座名義人　入力エラー" error="半角カナ３０文字以内で入力して下さい。_x000a_　（例：ﾏﾙﾏﾙ）_x000a_" sqref="B201:P201" xr:uid="{00000000-0002-0000-0000-00002F000000}">
      <formula1>AND(LEN($B$201)=LENB($B$201),LEN($B$201)&lt;=30)</formula1>
    </dataValidation>
    <dataValidation type="custom" imeMode="hiragana" allowBlank="1" showInputMessage="1" showErrorMessage="1" errorTitle="ひらがなで入力" error="ひらがなで入力してください。" sqref="H19:AG19 H10:AG10" xr:uid="{00000000-0002-0000-0000-000030000000}">
      <formula1>H10=PHONETIC(H10)</formula1>
    </dataValidation>
    <dataValidation type="custom" imeMode="off" allowBlank="1" showInputMessage="1" showErrorMessage="1" errorTitle="技術者数　入力エラー" error="整数６桁以内で入力して下さい。_x000a_　（例：10000）_x000a_" sqref="AC61:AG62" xr:uid="{00000000-0002-0000-0000-000031000000}">
      <formula1>AND($AC$61&lt;DBCS($AC$61),LEN($AC$61)&lt;=6)</formula1>
    </dataValidation>
    <dataValidation type="custom" imeMode="disabled" allowBlank="1" showInputMessage="1" showErrorMessage="1" errorTitle="郵便番号　入力エラー" error="整数３桁で入力して下さい。_x000a_　（例：123）_x000a_" sqref="L6:N6" xr:uid="{00000000-0002-0000-0000-000032000000}">
      <formula1>AND(LEN($L$6)=LENB($L$6),LEN($L$6)=3)</formula1>
    </dataValidation>
    <dataValidation type="custom" imeMode="off" allowBlank="1" showInputMessage="1" showErrorMessage="1" errorTitle="郵便番号　入力エラー" error="整数４桁で入力して下さい。_x000a_　（例：1234）_x000a_" sqref="P6:R6" xr:uid="{00000000-0002-0000-0000-000033000000}">
      <formula1>AND(LEN($P$6)=LENB($P$6),LEN($P$6)&lt;=4)</formula1>
    </dataValidation>
    <dataValidation type="custom" imeMode="off" allowBlank="1" showInputMessage="1" showErrorMessage="1" errorTitle="電話番号　入力エラー" error="数字６桁以内で入力して下さい。_x000a_　（例：012345）_x000a_" sqref="W6:Y6" xr:uid="{00000000-0002-0000-0000-000034000000}">
      <formula1>AND(LEN($W$6)=LENB($W$6),LEN($W$6)&lt;=6)</formula1>
    </dataValidation>
    <dataValidation type="custom" imeMode="off" allowBlank="1" showInputMessage="1" showErrorMessage="1" errorTitle="電話番号　入力エラー" error="数字４桁以内で入力して下さい。_x000a_　（例：0123）_x000a_" sqref="AA6:AC6" xr:uid="{00000000-0002-0000-0000-000035000000}">
      <formula1>AND(LEN($AA$6)=LENB($AA$6),LEN($AA$6)&lt;=4)</formula1>
    </dataValidation>
    <dataValidation type="custom" imeMode="off" allowBlank="1" showInputMessage="1" showErrorMessage="1" errorTitle="電話番号　入力エラー" error="数字４桁で入力して下さい。_x000a_　（例：0123）_x000a_" sqref="AE6:AG6" xr:uid="{00000000-0002-0000-0000-000036000000}">
      <formula1>AND(LEN($AE$6)=LENB($AE$6),LEN($AE$6)=4)</formula1>
    </dataValidation>
    <dataValidation type="custom" imeMode="off" allowBlank="1" showInputMessage="1" showErrorMessage="1" errorTitle="FAX番号　入力エラー" error="数字６桁以内で入力して下さい。_x000a_　（例：012345）_x000a_" sqref="W7:Y7" xr:uid="{00000000-0002-0000-0000-000037000000}">
      <formula1>AND(LEN($W$7)=LENB($W$7),LEN($W$7)&lt;=6)</formula1>
    </dataValidation>
    <dataValidation type="custom" imeMode="off" allowBlank="1" showInputMessage="1" showErrorMessage="1" errorTitle="FAX番号　入力エラー" error="数字４桁以内で入力して下さい。_x000a_　（例：0123）_x000a_" sqref="AA7:AC7" xr:uid="{00000000-0002-0000-0000-000038000000}">
      <formula1>AND(LEN($AA$7)=LENB($AA$7),LEN($AA$7)&lt;=4)</formula1>
    </dataValidation>
    <dataValidation type="custom" imeMode="off" allowBlank="1" showInputMessage="1" showErrorMessage="1" errorTitle="FAX番号　入力エラー" error="数字４桁で入力して下さい。_x000a_　（例：0123）_x000a_" sqref="AE7:AG7" xr:uid="{00000000-0002-0000-0000-000039000000}">
      <formula1>AND(LEN($AE$7)=LENB($AE$7),LEN($AE$7)=4)</formula1>
    </dataValidation>
    <dataValidation type="custom" imeMode="hiragana" allowBlank="1" showInputMessage="1" showErrorMessage="1" errorTitle="所在地（都道府県）　入力エラー" error="全角４文字以内で入力して下さい。_x000a_　（例：○○県）_x000a_" sqref="K7:R7" xr:uid="{00000000-0002-0000-0000-00003A000000}">
      <formula1>AND($K$7=DBCS($K$7),LEN($K$7)&lt;=4)</formula1>
    </dataValidation>
    <dataValidation type="custom" imeMode="hiragana" allowBlank="1" showInputMessage="1" showErrorMessage="1" errorTitle="商品又は名称　入力エラー" error="全角４０文字以内で入力して下さい。_x000a_　（例：○○（株））_x000a_" sqref="H11:AG11" xr:uid="{00000000-0002-0000-0000-00003C000000}">
      <formula1>AND($H$11=DBCS($H$11),LEN($H$11)&lt;=40)</formula1>
    </dataValidation>
    <dataValidation type="custom" imeMode="hiragana" allowBlank="1" showInputMessage="1" showErrorMessage="1" errorTitle="役職名　入力エラー" error="全角１５文字以内で入力して下さい。_x000a_　（例：取締役）_x000a_" sqref="H12:AG12" xr:uid="{00000000-0002-0000-0000-00003D000000}">
      <formula1>AND($H$12=DBCS($H$12),LEN($H$12)&lt;=15)</formula1>
    </dataValidation>
    <dataValidation type="custom" imeMode="hiragana" allowBlank="1" showInputMessage="1" showErrorMessage="1" errorTitle="氏名　入力エラー" error="全角１５文字以内で入力して下さい。_x000a_　（例：○○　太郎）_x000a_" sqref="H14:AG14" xr:uid="{00000000-0002-0000-0000-00003F000000}">
      <formula1>AND($H$14=DBCS($H$14),LEN($H$14)&lt;=15)</formula1>
    </dataValidation>
    <dataValidation type="custom" imeMode="off" allowBlank="1" showInputMessage="1" showErrorMessage="1" errorTitle="希望工種コード　入力エラー" error="別紙（登録業務内容一覧表）を参照して下さい。_x000a_" sqref="I57:K57" xr:uid="{00000000-0002-0000-0000-000040000000}">
      <formula1>AND($I$57&lt;DBCS($I$57),$I$57&lt;=18)</formula1>
    </dataValidation>
    <dataValidation type="custom" imeMode="off" allowBlank="1" showInputMessage="1" showErrorMessage="1" errorTitle="希望工種コード　入力エラー" error="別紙（登録業務内容一覧表）を参照して下さい。_x000a_" sqref="I60:K60" xr:uid="{00000000-0002-0000-0000-000041000000}">
      <formula1>AND(LEN($I$60)=LENB($I$60),$I$60&lt;=18)</formula1>
    </dataValidation>
    <dataValidation type="custom" imeMode="off" allowBlank="1" showInputMessage="1" showErrorMessage="1" errorTitle="希望工事種目コード　入力エラー" error="別紙（登録業務内容一覧表）を参照して下さい。_x000a_" sqref="L57:M57" xr:uid="{00000000-0002-0000-0000-000042000000}">
      <formula1>AND($L$57&lt;DBCS($L$57),$L$57&lt;=20)</formula1>
    </dataValidation>
    <dataValidation type="custom" imeMode="off" allowBlank="1" showInputMessage="1" showErrorMessage="1" errorTitle="希望工事種目コード　入力エラー" error="別紙（登録業務内容一覧表）を参照して下さい。_x000a_" sqref="N57:O57" xr:uid="{00000000-0002-0000-0000-000043000000}">
      <formula1>AND($N$57&lt;DBCS($N$57),$N$57&lt;=20)</formula1>
    </dataValidation>
    <dataValidation type="custom" imeMode="off" allowBlank="1" showInputMessage="1" showErrorMessage="1" errorTitle="希望工事種目コード　入力エラー" error="別紙（登録業務内容一覧表）を参照して下さい。_x000a_" sqref="P57:Q57" xr:uid="{00000000-0002-0000-0000-000044000000}">
      <formula1>AND($P$57&lt;DBCS($P$57),$P$57&lt;=20)</formula1>
    </dataValidation>
    <dataValidation type="custom" imeMode="off" allowBlank="1" showInputMessage="1" showErrorMessage="1" errorTitle="希望工事種目コード　入力エラー" error="別紙（登録業務内容一覧表）を参照して下さい。_x000a_" sqref="L60:M60" xr:uid="{00000000-0002-0000-0000-000045000000}">
      <formula1>AND($L$60&lt;DBCS($L$60),$L$60&lt;=20)</formula1>
    </dataValidation>
    <dataValidation type="custom" imeMode="off" allowBlank="1" showInputMessage="1" showErrorMessage="1" errorTitle="希望工事種目コード　入力エラー" error="別紙（登録業務内容一覧表）を参照して下さい。_x000a_" sqref="N60:O60" xr:uid="{00000000-0002-0000-0000-000046000000}">
      <formula1>AND($N$60&lt;DBCS($N$60),$N$60&lt;=20)</formula1>
    </dataValidation>
    <dataValidation type="custom" imeMode="off" allowBlank="1" showInputMessage="1" showErrorMessage="1" errorTitle="希望工事種目コード　入力エラー" error="別紙（登録業務内容一覧表）を参照して下さい。_x000a_" sqref="P60:Q60" xr:uid="{00000000-0002-0000-0000-000047000000}">
      <formula1>AND($P$60&lt;DBCS($P$60),$P$60&lt;=20)</formula1>
    </dataValidation>
    <dataValidation type="custom" imeMode="off" allowBlank="1" showInputMessage="1" showErrorMessage="1" errorTitle="年間平均完成工事高　入力エラー" error="整数１０桁以内で入力して下さい。_x000a_　（例：10000）_x000a_" sqref="R58:W59" xr:uid="{00000000-0002-0000-0000-000048000000}">
      <formula1>$R$58&lt;DBCS($R$58)</formula1>
    </dataValidation>
    <dataValidation type="custom" imeMode="off" allowBlank="1" showInputMessage="1" showErrorMessage="1" errorTitle="年間平均完成工事高　入力エラー" error="整数１０桁以内で入力して下さい。_x000a_　（例：10000）_x000a_" sqref="R61:W62" xr:uid="{00000000-0002-0000-0000-000049000000}">
      <formula1>$R$61&lt;DBCS($R$61)</formula1>
    </dataValidation>
    <dataValidation type="custom" imeMode="off" allowBlank="1" showInputMessage="1" showErrorMessage="1" errorTitle="経営事項審査結果総合評点　入力エラー" error="整数４桁以内（1～9999）で入力して下さい。_x000a_　（例：100）_x000a_" sqref="X58:AB59" xr:uid="{00000000-0002-0000-0000-00004A000000}">
      <formula1>AND($X$58&lt;DBCS($X$58),LEN($X$58)&lt;=4)</formula1>
    </dataValidation>
    <dataValidation type="custom" imeMode="off" allowBlank="1" showInputMessage="1" showErrorMessage="1" errorTitle="経営事項審査結果総合評点　入力エラー" error="整数４桁以内（1～9999）で入力して下さい。_x000a_　（例：100）_x000a_" sqref="X61:AB62" xr:uid="{00000000-0002-0000-0000-00004B000000}">
      <formula1>AND($X$61&lt;DBCS($X$61),LEN($X$61)&lt;=4)</formula1>
    </dataValidation>
    <dataValidation type="custom" imeMode="off" allowBlank="1" showInputMessage="1" showErrorMessage="1" errorTitle="技術者数　入力エラー" error="整数６桁以内で入力して下さい。_x000a_　（例：10000）_x000a_" sqref="AC58:AG59" xr:uid="{00000000-0002-0000-0000-00004C000000}">
      <formula1>AND($AC$58&lt;DBCS($AC$58),LEN($AC$6)&lt;=6)</formula1>
    </dataValidation>
    <dataValidation type="custom" imeMode="off" allowBlank="1" showInputMessage="1" showErrorMessage="1" errorTitle="年間平均完成工事高　入力エラー" error="整数１０桁以内で入力して下さい。_x000a_　（例：10000）_x000a_" sqref="R63:W63" xr:uid="{00000000-0002-0000-0000-00004D000000}">
      <formula1>$R$63&lt;DBCS($R$63)</formula1>
    </dataValidation>
    <dataValidation type="custom" imeMode="off" allowBlank="1" showInputMessage="1" showErrorMessage="1" errorTitle="資本金等　入力エラー" error="整数１１桁以内で入力して下さい。_x000a_　（例：1000）_x000a_" sqref="H71:M71" xr:uid="{00000000-0002-0000-0000-00004E000000}">
      <formula1>$H$71&lt;DBCS($H$71)</formula1>
    </dataValidation>
    <dataValidation type="list" imeMode="off" allowBlank="1" showInputMessage="1" showErrorMessage="1" errorTitle="鉄道、ISO、NPO、社会貢献　入力エラー" error="以下のいずれかを選択して下さい。_x000a__x000a_　１．加入有り_x000a_　２．加入なし_x000a_　３．除外_x000a_　［ 空欄 ］_x000a_" sqref="N89 B89 H89" xr:uid="{00000000-0002-0000-0000-00004F000000}">
      <formula1>$AL$89:$AL$91</formula1>
    </dataValidation>
    <dataValidation type="list" allowBlank="1" showInputMessage="1" showErrorMessage="1" errorTitle="メールアドレス　入力エラー" error="以下のいずれかを選択してください。_x000a__x000a_1.有り_x000a_2.無し" sqref="H90" xr:uid="{00000000-0002-0000-0000-000050000000}">
      <formula1>$AP$89:$AP$90</formula1>
    </dataValidation>
    <dataValidation type="custom" imeMode="hiragana" allowBlank="1" showInputMessage="1" showErrorMessage="1" errorTitle="指定金融機関名　入力エラー" error="全角文字で入力してください。" sqref="B197:Z197" xr:uid="{00000000-0002-0000-0000-000051000000}">
      <formula1>$B$197=DBCS($B$197)</formula1>
    </dataValidation>
    <dataValidation type="custom" imeMode="hiragana" allowBlank="1" showInputMessage="1" showErrorMessage="1" errorTitle="支店名　入力エラー" error="全角文字で入力してください。" sqref="B199:Z199" xr:uid="{00000000-0002-0000-0000-000052000000}">
      <formula1>$B$199=DBCS($B$199)</formula1>
    </dataValidation>
    <dataValidation type="custom" imeMode="disabled" allowBlank="1" showInputMessage="1" showErrorMessage="1" errorTitle="完成（予定）年月　入力エラー" error="和暦で入力して下さい。_x000a_　（例：19）_x000a_" sqref="U100:V113" xr:uid="{00000000-0002-0000-0000-000053000000}">
      <formula1>AND($U100&lt;DBCS($U100),LEN($U100)&lt;=2)</formula1>
    </dataValidation>
    <dataValidation type="custom" imeMode="disabled" allowBlank="1" showInputMessage="1" showErrorMessage="1" errorTitle="契約金額　入力エラー" error="１０桁以内の半角数字を入力してください。_x000a_　（例：123400）_x000a_" sqref="X100:AB113" xr:uid="{00000000-0002-0000-0000-000054000000}">
      <formula1>AND($X100&lt;DBCS($X100),LEN($X100)&lt;=10)</formula1>
    </dataValidation>
    <dataValidation type="custom" allowBlank="1" showInputMessage="1" showErrorMessage="1" errorTitle="発注者（契約相手方）　入力エラー" error="全角１０文字以内で入力して下さい。_x000a_　（例：○○市）_x000a_" sqref="AC100:AG113" xr:uid="{00000000-0002-0000-0000-000055000000}">
      <formula1>AND($AC100=DBCS($AC100),LEN($AC100)&lt;=10)</formula1>
    </dataValidation>
    <dataValidation type="custom" imeMode="off" allowBlank="1" showInputMessage="1" showErrorMessage="1" errorTitle="登録番号　入力エラー" error="２で始まる5桁の半角数字で入力して下さい。_x000a_　（例：20001）_x000a_" sqref="H3:K3" xr:uid="{00000000-0002-0000-0000-000056000000}">
      <formula1>AND(LEN($H$3)=LENB($H$3),LEN($H$3)=5)</formula1>
    </dataValidation>
    <dataValidation type="list" imeMode="off" allowBlank="1" showInputMessage="1" showErrorMessage="1" errorTitle="預金種別　入力エラー" error="以下のいずれかを選択して下さい。_x000a__x000a_　１．普通_x000a_　２．当座_x000a_" sqref="Q201:R201" xr:uid="{00000000-0002-0000-0000-000057000000}">
      <formula1>$AL$201:$AL$202</formula1>
    </dataValidation>
    <dataValidation type="list" imeMode="hiragana" allowBlank="1" showInputMessage="1" showErrorMessage="1" errorTitle="筑紫野市に居住の職員（不明）　入力エラー" error="筑紫野市に居住の職員数が把握できない場合に“不明”をリストから選択して下さい。_x000a_" sqref="M78:N78" xr:uid="{6DE0F464-1BB5-41B5-8810-B9628CBB76F9}">
      <formula1>$AL$80:$AL$81</formula1>
    </dataValidation>
    <dataValidation type="custom" imeMode="disabled" allowBlank="1" showInputMessage="1" showErrorMessage="1" errorTitle="技術者以外の従業員数　入力エラー" error="6桁以内の数字を入力してください。_x000a_　（例：123456）_x000a_" sqref="M77:P77" xr:uid="{E11BCFE1-26EB-4CE8-A4DC-08DACC10B958}">
      <formula1>AND($M77&lt;DBCS($M77),LEN($M77)&lt;=6)</formula1>
    </dataValidation>
    <dataValidation type="custom" imeMode="disabled" allowBlank="1" showInputMessage="1" showErrorMessage="1" errorTitle="技術者数　入力エラー" error="6桁以内の数字を入力してください。_x000a_　（例：123456）_x000a_" sqref="M75:P76" xr:uid="{C421E4E3-3FA9-4718-AB26-58304C3ECB81}">
      <formula1>AND($M75&lt;DBCS($M75),LEN($M75)&lt;=6)</formula1>
    </dataValidation>
    <dataValidation type="list" imeMode="off" allowBlank="1" showInputMessage="1" showErrorMessage="1" errorTitle="所在区分　入力エラー" error="別紙（所在区分一覧）を参照して下さい。_x000a_" sqref="H48:J48" xr:uid="{00000000-0002-0000-0000-000005000000}">
      <formula1>$AV$48:$AV$55</formula1>
    </dataValidation>
    <dataValidation type="list" imeMode="off" allowBlank="1" showInputMessage="1" showErrorMessage="1" errorTitle="建設業許可番号　入力エラー" error="以下のいずれかを選択して下さい。_x000a__x000a_　１．一般_x000a_　２．特定_x000a_　３．般特_x000a_" sqref="M51:N51" xr:uid="{00000000-0002-0000-0000-000009000000}">
      <formula1>$AQ$50:$AQ$52</formula1>
    </dataValidation>
  </dataValidations>
  <pageMargins left="0.78740157480314965" right="0.59055118110236227" top="0.59055118110236227" bottom="0.55118110236220474" header="0.51181102362204722" footer="0.23622047244094491"/>
  <pageSetup paperSize="9" orientation="portrait" blackAndWhite="1" r:id="rId1"/>
  <headerFooter alignWithMargins="0">
    <oddFooter>&amp;R&amp;"ＭＳ Ｐ明朝,標準"建設 ( &amp;P / &amp;N )</oddFooter>
  </headerFooter>
  <rowBreaks count="3" manualBreakCount="3">
    <brk id="91" max="32" man="1"/>
    <brk id="141" max="32" man="1"/>
    <brk id="191"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7" tint="0.59999389629810485"/>
    <pageSetUpPr fitToPage="1"/>
  </sheetPr>
  <dimension ref="A1:I89"/>
  <sheetViews>
    <sheetView showGridLines="0" workbookViewId="0">
      <pane ySplit="5" topLeftCell="A78" activePane="bottomLeft" state="frozen"/>
      <selection pane="bottomLeft" activeCell="E80" sqref="E80"/>
    </sheetView>
  </sheetViews>
  <sheetFormatPr defaultRowHeight="16.5" customHeight="1" x14ac:dyDescent="0.15"/>
  <cols>
    <col min="1" max="1" width="2" customWidth="1"/>
    <col min="2" max="2" width="4.875" style="49" customWidth="1"/>
    <col min="3" max="3" width="22.75" style="44" customWidth="1"/>
    <col min="4" max="4" width="4.875" style="45" bestFit="1" customWidth="1"/>
    <col min="5" max="5" width="30.625" style="44" customWidth="1"/>
    <col min="6" max="6" width="59.625" style="44" customWidth="1"/>
    <col min="7" max="7" width="5.5" hidden="1" customWidth="1"/>
    <col min="8" max="8" width="4.25" hidden="1" customWidth="1"/>
    <col min="9" max="9" width="9" style="62" hidden="1" customWidth="1"/>
  </cols>
  <sheetData>
    <row r="1" spans="1:9" ht="16.5" customHeight="1" x14ac:dyDescent="0.15">
      <c r="A1" t="s">
        <v>260</v>
      </c>
      <c r="B1" s="48"/>
      <c r="C1" s="46"/>
      <c r="D1" s="46"/>
    </row>
    <row r="2" spans="1:9" ht="7.5" customHeight="1" x14ac:dyDescent="0.15">
      <c r="B2" s="48"/>
      <c r="C2" s="46"/>
      <c r="D2" s="46"/>
    </row>
    <row r="3" spans="1:9" ht="16.5" customHeight="1" x14ac:dyDescent="0.15">
      <c r="B3" s="48" t="s">
        <v>83</v>
      </c>
      <c r="C3" s="46"/>
      <c r="D3" s="46"/>
      <c r="F3" s="90" t="s">
        <v>333</v>
      </c>
    </row>
    <row r="4" spans="1:9" s="47" customFormat="1" ht="16.5" customHeight="1" x14ac:dyDescent="0.15">
      <c r="B4" s="809" t="s">
        <v>113</v>
      </c>
      <c r="C4" s="809"/>
      <c r="D4" s="809" t="s">
        <v>114</v>
      </c>
      <c r="E4" s="809"/>
      <c r="F4" s="60" t="s">
        <v>90</v>
      </c>
      <c r="I4" s="63"/>
    </row>
    <row r="5" spans="1:9" s="47" customFormat="1" ht="16.5" customHeight="1" x14ac:dyDescent="0.15">
      <c r="B5" s="61" t="s">
        <v>91</v>
      </c>
      <c r="C5" s="60" t="s">
        <v>89</v>
      </c>
      <c r="D5" s="60" t="s">
        <v>91</v>
      </c>
      <c r="E5" s="60" t="s">
        <v>88</v>
      </c>
      <c r="F5" s="60" t="s">
        <v>84</v>
      </c>
      <c r="I5" s="63"/>
    </row>
    <row r="6" spans="1:9" ht="16.5" customHeight="1" x14ac:dyDescent="0.15">
      <c r="B6" s="54">
        <v>1</v>
      </c>
      <c r="C6" s="55" t="s">
        <v>86</v>
      </c>
      <c r="D6" s="51" t="s">
        <v>85</v>
      </c>
      <c r="E6" s="52" t="s">
        <v>87</v>
      </c>
      <c r="F6" s="52"/>
      <c r="G6" s="50">
        <f>H6*100+D6</f>
        <v>101</v>
      </c>
      <c r="H6">
        <f>IF(B6="",B5,B6)</f>
        <v>1</v>
      </c>
      <c r="I6" s="44" t="str">
        <f>E6</f>
        <v>一般土木工事</v>
      </c>
    </row>
    <row r="7" spans="1:9" ht="16.5" customHeight="1" x14ac:dyDescent="0.15">
      <c r="B7" s="56"/>
      <c r="C7" s="57"/>
      <c r="D7" s="51" t="s">
        <v>92</v>
      </c>
      <c r="E7" s="52" t="s">
        <v>93</v>
      </c>
      <c r="F7" s="52" t="s">
        <v>108</v>
      </c>
      <c r="G7" s="50">
        <f t="shared" ref="G7:G19" si="0">H7*100+D7</f>
        <v>102</v>
      </c>
      <c r="H7">
        <f>IF(B7="",H6,B7)</f>
        <v>1</v>
      </c>
      <c r="I7" s="44" t="str">
        <f t="shared" ref="I7:I89" si="1">E7</f>
        <v>下水道工事（開削工事）</v>
      </c>
    </row>
    <row r="8" spans="1:9" ht="16.5" customHeight="1" x14ac:dyDescent="0.15">
      <c r="B8" s="56"/>
      <c r="C8" s="57"/>
      <c r="D8" s="51" t="s">
        <v>94</v>
      </c>
      <c r="E8" s="52" t="s">
        <v>95</v>
      </c>
      <c r="F8" s="52" t="s">
        <v>108</v>
      </c>
      <c r="G8" s="50">
        <f t="shared" si="0"/>
        <v>103</v>
      </c>
      <c r="H8">
        <f t="shared" ref="H8:H19" si="2">IF(B8="",H7,B8)</f>
        <v>1</v>
      </c>
      <c r="I8" s="44" t="str">
        <f t="shared" si="1"/>
        <v>下水道工事（推進工事）</v>
      </c>
    </row>
    <row r="9" spans="1:9" ht="16.5" customHeight="1" x14ac:dyDescent="0.15">
      <c r="B9" s="56"/>
      <c r="C9" s="57"/>
      <c r="D9" s="51" t="s">
        <v>96</v>
      </c>
      <c r="E9" s="52" t="s">
        <v>277</v>
      </c>
      <c r="F9" s="52" t="s">
        <v>109</v>
      </c>
      <c r="G9" s="50">
        <f t="shared" si="0"/>
        <v>104</v>
      </c>
      <c r="H9">
        <f t="shared" si="2"/>
        <v>1</v>
      </c>
      <c r="I9" s="44" t="str">
        <f t="shared" si="1"/>
        <v>プレストレストコンクリート工事</v>
      </c>
    </row>
    <row r="10" spans="1:9" ht="16.5" customHeight="1" x14ac:dyDescent="0.15">
      <c r="B10" s="58"/>
      <c r="C10" s="59"/>
      <c r="D10" s="51" t="s">
        <v>97</v>
      </c>
      <c r="E10" s="52" t="s">
        <v>98</v>
      </c>
      <c r="F10" s="52" t="s">
        <v>278</v>
      </c>
      <c r="G10" s="50">
        <f t="shared" si="0"/>
        <v>120</v>
      </c>
      <c r="H10">
        <f t="shared" si="2"/>
        <v>1</v>
      </c>
      <c r="I10" s="44" t="str">
        <f t="shared" si="1"/>
        <v>その他</v>
      </c>
    </row>
    <row r="11" spans="1:9" ht="16.5" customHeight="1" x14ac:dyDescent="0.15">
      <c r="B11" s="54">
        <v>2</v>
      </c>
      <c r="C11" s="55" t="s">
        <v>99</v>
      </c>
      <c r="D11" s="51" t="s">
        <v>100</v>
      </c>
      <c r="E11" s="52" t="s">
        <v>101</v>
      </c>
      <c r="F11" s="52"/>
      <c r="G11" s="50">
        <f t="shared" si="0"/>
        <v>201</v>
      </c>
      <c r="H11">
        <f t="shared" si="2"/>
        <v>2</v>
      </c>
      <c r="I11" s="44" t="str">
        <f t="shared" si="1"/>
        <v>アスファルト舗装工事</v>
      </c>
    </row>
    <row r="12" spans="1:9" ht="16.5" customHeight="1" x14ac:dyDescent="0.15">
      <c r="B12" s="56"/>
      <c r="C12" s="57"/>
      <c r="D12" s="51" t="s">
        <v>92</v>
      </c>
      <c r="E12" s="52" t="s">
        <v>102</v>
      </c>
      <c r="F12" s="52"/>
      <c r="G12" s="50">
        <f t="shared" si="0"/>
        <v>202</v>
      </c>
      <c r="H12">
        <f t="shared" si="2"/>
        <v>2</v>
      </c>
      <c r="I12" s="44" t="str">
        <f t="shared" si="1"/>
        <v>コンクリート舗装工事</v>
      </c>
    </row>
    <row r="13" spans="1:9" ht="16.5" customHeight="1" x14ac:dyDescent="0.15">
      <c r="B13" s="56"/>
      <c r="C13" s="57"/>
      <c r="D13" s="51" t="s">
        <v>94</v>
      </c>
      <c r="E13" s="52" t="s">
        <v>103</v>
      </c>
      <c r="F13" s="52" t="s">
        <v>110</v>
      </c>
      <c r="G13" s="50">
        <f t="shared" si="0"/>
        <v>203</v>
      </c>
      <c r="H13">
        <f t="shared" si="2"/>
        <v>2</v>
      </c>
      <c r="I13" s="44" t="str">
        <f t="shared" si="1"/>
        <v>ブロック舗装工事</v>
      </c>
    </row>
    <row r="14" spans="1:9" ht="16.5" customHeight="1" x14ac:dyDescent="0.15">
      <c r="B14" s="56"/>
      <c r="C14" s="57"/>
      <c r="D14" s="51" t="s">
        <v>96</v>
      </c>
      <c r="E14" s="52" t="s">
        <v>104</v>
      </c>
      <c r="F14" s="52" t="s">
        <v>111</v>
      </c>
      <c r="G14" s="50">
        <f t="shared" si="0"/>
        <v>204</v>
      </c>
      <c r="H14">
        <f t="shared" si="2"/>
        <v>2</v>
      </c>
      <c r="I14" s="44" t="str">
        <f t="shared" si="1"/>
        <v>スポーツ舗装工事</v>
      </c>
    </row>
    <row r="15" spans="1:9" ht="16.5" customHeight="1" x14ac:dyDescent="0.15">
      <c r="B15" s="58"/>
      <c r="C15" s="59"/>
      <c r="D15" s="51" t="s">
        <v>97</v>
      </c>
      <c r="E15" s="52" t="s">
        <v>98</v>
      </c>
      <c r="F15" s="52"/>
      <c r="G15" s="50">
        <f t="shared" si="0"/>
        <v>220</v>
      </c>
      <c r="H15">
        <f t="shared" si="2"/>
        <v>2</v>
      </c>
      <c r="I15" s="44" t="str">
        <f t="shared" si="1"/>
        <v>その他</v>
      </c>
    </row>
    <row r="16" spans="1:9" ht="16.5" customHeight="1" x14ac:dyDescent="0.15">
      <c r="B16" s="54">
        <v>3</v>
      </c>
      <c r="C16" s="55" t="s">
        <v>105</v>
      </c>
      <c r="D16" s="51" t="s">
        <v>100</v>
      </c>
      <c r="E16" s="52" t="s">
        <v>106</v>
      </c>
      <c r="F16" s="52"/>
      <c r="G16" s="50">
        <f t="shared" si="0"/>
        <v>301</v>
      </c>
      <c r="H16">
        <f t="shared" si="2"/>
        <v>3</v>
      </c>
      <c r="I16" s="44" t="str">
        <f t="shared" si="1"/>
        <v>上水道配管布設工事</v>
      </c>
    </row>
    <row r="17" spans="2:9" ht="16.5" customHeight="1" x14ac:dyDescent="0.15">
      <c r="B17" s="56"/>
      <c r="C17" s="57"/>
      <c r="D17" s="51" t="s">
        <v>92</v>
      </c>
      <c r="E17" s="52" t="s">
        <v>107</v>
      </c>
      <c r="F17" s="52"/>
      <c r="G17" s="50">
        <f t="shared" si="0"/>
        <v>302</v>
      </c>
      <c r="H17">
        <f t="shared" si="2"/>
        <v>3</v>
      </c>
      <c r="I17" s="44" t="str">
        <f t="shared" si="1"/>
        <v>取水・浄水・配水施設工事</v>
      </c>
    </row>
    <row r="18" spans="2:9" ht="16.5" customHeight="1" x14ac:dyDescent="0.15">
      <c r="B18" s="56"/>
      <c r="C18" s="57"/>
      <c r="D18" s="51" t="s">
        <v>94</v>
      </c>
      <c r="E18" s="52" t="s">
        <v>279</v>
      </c>
      <c r="F18" s="53" t="s">
        <v>112</v>
      </c>
      <c r="G18" s="50">
        <f t="shared" si="0"/>
        <v>303</v>
      </c>
      <c r="H18">
        <f t="shared" si="2"/>
        <v>3</v>
      </c>
      <c r="I18" s="44" t="str">
        <f t="shared" si="1"/>
        <v>下水処理設備工事</v>
      </c>
    </row>
    <row r="19" spans="2:9" ht="16.5" customHeight="1" x14ac:dyDescent="0.15">
      <c r="B19" s="58"/>
      <c r="C19" s="59"/>
      <c r="D19" s="51" t="s">
        <v>97</v>
      </c>
      <c r="E19" s="52" t="s">
        <v>98</v>
      </c>
      <c r="F19" s="52"/>
      <c r="G19" s="50">
        <f t="shared" si="0"/>
        <v>320</v>
      </c>
      <c r="H19">
        <f t="shared" si="2"/>
        <v>3</v>
      </c>
      <c r="I19" s="44" t="str">
        <f t="shared" si="1"/>
        <v>その他</v>
      </c>
    </row>
    <row r="20" spans="2:9" ht="16.5" customHeight="1" x14ac:dyDescent="0.15">
      <c r="B20" s="54">
        <v>4</v>
      </c>
      <c r="C20" s="55" t="s">
        <v>147</v>
      </c>
      <c r="D20" s="51" t="s">
        <v>85</v>
      </c>
      <c r="E20" s="52" t="s">
        <v>148</v>
      </c>
      <c r="F20" s="52" t="s">
        <v>150</v>
      </c>
      <c r="G20" s="50">
        <f t="shared" ref="G20:G84" si="3">H20*100+D20</f>
        <v>401</v>
      </c>
      <c r="H20">
        <f t="shared" ref="H20:H84" si="4">IF(B20="",H19,B20)</f>
        <v>4</v>
      </c>
      <c r="I20" s="44" t="str">
        <f t="shared" si="1"/>
        <v>公園一式工事</v>
      </c>
    </row>
    <row r="21" spans="2:9" ht="16.5" customHeight="1" x14ac:dyDescent="0.15">
      <c r="B21" s="56"/>
      <c r="C21" s="57"/>
      <c r="D21" s="51" t="s">
        <v>92</v>
      </c>
      <c r="E21" s="52" t="s">
        <v>149</v>
      </c>
      <c r="F21" s="52" t="s">
        <v>151</v>
      </c>
      <c r="G21" s="50">
        <f t="shared" si="3"/>
        <v>402</v>
      </c>
      <c r="H21">
        <f t="shared" si="4"/>
        <v>4</v>
      </c>
      <c r="I21" s="44" t="str">
        <f t="shared" si="1"/>
        <v>樹木剪定・樹木消毒・施肥工事</v>
      </c>
    </row>
    <row r="22" spans="2:9" ht="16.5" customHeight="1" x14ac:dyDescent="0.15">
      <c r="B22" s="58"/>
      <c r="C22" s="59"/>
      <c r="D22" s="51" t="s">
        <v>97</v>
      </c>
      <c r="E22" s="52" t="s">
        <v>98</v>
      </c>
      <c r="F22" s="52"/>
      <c r="G22" s="50">
        <f t="shared" si="3"/>
        <v>420</v>
      </c>
      <c r="H22">
        <f t="shared" si="4"/>
        <v>4</v>
      </c>
      <c r="I22" s="44" t="str">
        <f t="shared" si="1"/>
        <v>その他</v>
      </c>
    </row>
    <row r="23" spans="2:9" ht="16.5" customHeight="1" x14ac:dyDescent="0.15">
      <c r="B23" s="54">
        <v>5</v>
      </c>
      <c r="C23" s="55" t="s">
        <v>152</v>
      </c>
      <c r="D23" s="51" t="s">
        <v>85</v>
      </c>
      <c r="E23" s="52" t="s">
        <v>280</v>
      </c>
      <c r="F23" s="52"/>
      <c r="G23" s="50">
        <f t="shared" si="3"/>
        <v>501</v>
      </c>
      <c r="H23">
        <f t="shared" si="4"/>
        <v>5</v>
      </c>
      <c r="I23" s="44" t="str">
        <f t="shared" si="1"/>
        <v>木造・ブロック造建築工事</v>
      </c>
    </row>
    <row r="24" spans="2:9" ht="16.5" customHeight="1" x14ac:dyDescent="0.15">
      <c r="B24" s="56"/>
      <c r="C24" s="57"/>
      <c r="D24" s="51" t="s">
        <v>92</v>
      </c>
      <c r="E24" s="52" t="s">
        <v>153</v>
      </c>
      <c r="F24" s="52" t="s">
        <v>156</v>
      </c>
      <c r="G24" s="50">
        <f t="shared" si="3"/>
        <v>502</v>
      </c>
      <c r="H24">
        <f t="shared" si="4"/>
        <v>5</v>
      </c>
      <c r="I24" s="44" t="str">
        <f t="shared" si="1"/>
        <v>コンクリート造建築工事</v>
      </c>
    </row>
    <row r="25" spans="2:9" ht="16.5" customHeight="1" x14ac:dyDescent="0.15">
      <c r="B25" s="56"/>
      <c r="C25" s="57"/>
      <c r="D25" s="51" t="s">
        <v>94</v>
      </c>
      <c r="E25" s="52" t="s">
        <v>154</v>
      </c>
      <c r="F25" s="52"/>
      <c r="G25" s="50">
        <f t="shared" si="3"/>
        <v>503</v>
      </c>
      <c r="H25">
        <f t="shared" si="4"/>
        <v>5</v>
      </c>
      <c r="I25" s="44" t="str">
        <f t="shared" si="1"/>
        <v>鉄骨造建築工事</v>
      </c>
    </row>
    <row r="26" spans="2:9" ht="16.5" customHeight="1" x14ac:dyDescent="0.15">
      <c r="B26" s="56"/>
      <c r="C26" s="57"/>
      <c r="D26" s="51" t="s">
        <v>96</v>
      </c>
      <c r="E26" s="52" t="s">
        <v>155</v>
      </c>
      <c r="F26" s="52" t="s">
        <v>157</v>
      </c>
      <c r="G26" s="50">
        <f t="shared" si="3"/>
        <v>504</v>
      </c>
      <c r="H26">
        <f t="shared" si="4"/>
        <v>5</v>
      </c>
      <c r="I26" s="44" t="str">
        <f t="shared" si="1"/>
        <v>プレハブ造建築工事</v>
      </c>
    </row>
    <row r="27" spans="2:9" ht="16.5" customHeight="1" x14ac:dyDescent="0.15">
      <c r="B27" s="58"/>
      <c r="C27" s="59"/>
      <c r="D27" s="51" t="s">
        <v>97</v>
      </c>
      <c r="E27" s="52" t="s">
        <v>98</v>
      </c>
      <c r="F27" s="52"/>
      <c r="G27" s="50">
        <f t="shared" si="3"/>
        <v>520</v>
      </c>
      <c r="H27">
        <f t="shared" si="4"/>
        <v>5</v>
      </c>
      <c r="I27" s="44" t="str">
        <f t="shared" si="1"/>
        <v>その他</v>
      </c>
    </row>
    <row r="28" spans="2:9" ht="16.5" customHeight="1" x14ac:dyDescent="0.15">
      <c r="B28" s="54">
        <v>6</v>
      </c>
      <c r="C28" s="55" t="s">
        <v>158</v>
      </c>
      <c r="D28" s="51" t="s">
        <v>85</v>
      </c>
      <c r="E28" s="52" t="s">
        <v>159</v>
      </c>
      <c r="F28" s="52"/>
      <c r="G28" s="50">
        <f t="shared" si="3"/>
        <v>601</v>
      </c>
      <c r="H28">
        <f t="shared" si="4"/>
        <v>6</v>
      </c>
      <c r="I28" s="44" t="str">
        <f t="shared" si="1"/>
        <v>建築電気設備工事</v>
      </c>
    </row>
    <row r="29" spans="2:9" ht="16.5" customHeight="1" x14ac:dyDescent="0.15">
      <c r="B29" s="56"/>
      <c r="C29" s="57"/>
      <c r="D29" s="51" t="s">
        <v>92</v>
      </c>
      <c r="E29" s="52" t="s">
        <v>160</v>
      </c>
      <c r="F29" s="52"/>
      <c r="G29" s="50">
        <f t="shared" si="3"/>
        <v>602</v>
      </c>
      <c r="H29">
        <f t="shared" si="4"/>
        <v>6</v>
      </c>
      <c r="I29" s="44" t="str">
        <f t="shared" si="1"/>
        <v>発電・変電設備工事</v>
      </c>
    </row>
    <row r="30" spans="2:9" ht="16.5" customHeight="1" x14ac:dyDescent="0.15">
      <c r="B30" s="56"/>
      <c r="C30" s="57"/>
      <c r="D30" s="51" t="s">
        <v>94</v>
      </c>
      <c r="E30" s="52" t="s">
        <v>161</v>
      </c>
      <c r="F30" s="52"/>
      <c r="G30" s="50">
        <f t="shared" si="3"/>
        <v>603</v>
      </c>
      <c r="H30">
        <f t="shared" si="4"/>
        <v>6</v>
      </c>
      <c r="I30" s="44" t="str">
        <f t="shared" si="1"/>
        <v>道路照明・街灯・防犯灯設備工事</v>
      </c>
    </row>
    <row r="31" spans="2:9" ht="16.5" customHeight="1" x14ac:dyDescent="0.15">
      <c r="B31" s="56"/>
      <c r="C31" s="57"/>
      <c r="D31" s="51" t="s">
        <v>96</v>
      </c>
      <c r="E31" s="52" t="s">
        <v>162</v>
      </c>
      <c r="F31" s="52"/>
      <c r="G31" s="50">
        <f t="shared" si="3"/>
        <v>604</v>
      </c>
      <c r="H31">
        <f t="shared" si="4"/>
        <v>6</v>
      </c>
      <c r="I31" s="44" t="str">
        <f t="shared" si="1"/>
        <v>信号・ネオン設備工事</v>
      </c>
    </row>
    <row r="32" spans="2:9" ht="16.5" customHeight="1" x14ac:dyDescent="0.15">
      <c r="B32" s="56"/>
      <c r="C32" s="57"/>
      <c r="D32" s="51" t="s">
        <v>163</v>
      </c>
      <c r="E32" s="52" t="s">
        <v>164</v>
      </c>
      <c r="F32" s="52"/>
      <c r="G32" s="50">
        <f t="shared" si="3"/>
        <v>605</v>
      </c>
      <c r="H32">
        <f t="shared" si="4"/>
        <v>6</v>
      </c>
      <c r="I32" s="44" t="str">
        <f t="shared" si="1"/>
        <v>電気計装設備工事</v>
      </c>
    </row>
    <row r="33" spans="2:9" ht="16.5" customHeight="1" x14ac:dyDescent="0.15">
      <c r="B33" s="58"/>
      <c r="C33" s="59"/>
      <c r="D33" s="51" t="s">
        <v>97</v>
      </c>
      <c r="E33" s="52" t="s">
        <v>98</v>
      </c>
      <c r="F33" s="52"/>
      <c r="G33" s="50">
        <f t="shared" si="3"/>
        <v>620</v>
      </c>
      <c r="H33">
        <f t="shared" si="4"/>
        <v>6</v>
      </c>
      <c r="I33" s="44" t="str">
        <f t="shared" si="1"/>
        <v>その他</v>
      </c>
    </row>
    <row r="34" spans="2:9" ht="16.5" customHeight="1" x14ac:dyDescent="0.15">
      <c r="B34" s="54">
        <v>7</v>
      </c>
      <c r="C34" s="55" t="s">
        <v>165</v>
      </c>
      <c r="D34" s="51" t="s">
        <v>85</v>
      </c>
      <c r="E34" s="52" t="s">
        <v>166</v>
      </c>
      <c r="F34" s="52"/>
      <c r="G34" s="50">
        <f t="shared" si="3"/>
        <v>701</v>
      </c>
      <c r="H34">
        <f t="shared" si="4"/>
        <v>7</v>
      </c>
      <c r="I34" s="44" t="str">
        <f t="shared" si="1"/>
        <v>電話・放送機械設置工事</v>
      </c>
    </row>
    <row r="35" spans="2:9" ht="16.5" customHeight="1" x14ac:dyDescent="0.15">
      <c r="B35" s="56"/>
      <c r="C35" s="57"/>
      <c r="D35" s="51" t="s">
        <v>167</v>
      </c>
      <c r="E35" s="52" t="s">
        <v>168</v>
      </c>
      <c r="F35" s="52"/>
      <c r="G35" s="50">
        <f t="shared" si="3"/>
        <v>702</v>
      </c>
      <c r="H35">
        <f t="shared" si="4"/>
        <v>7</v>
      </c>
      <c r="I35" s="44" t="str">
        <f t="shared" si="1"/>
        <v>データ通信・情報制御設備工事</v>
      </c>
    </row>
    <row r="36" spans="2:9" ht="16.5" customHeight="1" x14ac:dyDescent="0.15">
      <c r="B36" s="56"/>
      <c r="C36" s="57"/>
      <c r="D36" s="51" t="s">
        <v>169</v>
      </c>
      <c r="E36" s="52" t="s">
        <v>170</v>
      </c>
      <c r="F36" s="52"/>
      <c r="G36" s="50">
        <f t="shared" si="3"/>
        <v>703</v>
      </c>
      <c r="H36">
        <f t="shared" si="4"/>
        <v>7</v>
      </c>
      <c r="I36" s="44" t="str">
        <f t="shared" si="1"/>
        <v>通信線路・通信機械設置工事</v>
      </c>
    </row>
    <row r="37" spans="2:9" ht="16.5" customHeight="1" x14ac:dyDescent="0.15">
      <c r="B37" s="56"/>
      <c r="C37" s="57"/>
      <c r="D37" s="51" t="s">
        <v>171</v>
      </c>
      <c r="E37" s="52" t="s">
        <v>281</v>
      </c>
      <c r="F37" s="52"/>
      <c r="G37" s="50">
        <f t="shared" si="3"/>
        <v>704</v>
      </c>
      <c r="H37">
        <f t="shared" si="4"/>
        <v>7</v>
      </c>
      <c r="I37" s="44" t="str">
        <f t="shared" si="1"/>
        <v>TV共聴・電波障害防除設置工事</v>
      </c>
    </row>
    <row r="38" spans="2:9" ht="16.5" customHeight="1" x14ac:dyDescent="0.15">
      <c r="B38" s="58"/>
      <c r="C38" s="59"/>
      <c r="D38" s="51" t="s">
        <v>172</v>
      </c>
      <c r="E38" s="52" t="s">
        <v>98</v>
      </c>
      <c r="F38" s="52"/>
      <c r="G38" s="50">
        <f t="shared" si="3"/>
        <v>720</v>
      </c>
      <c r="H38">
        <f t="shared" si="4"/>
        <v>7</v>
      </c>
      <c r="I38" s="44" t="str">
        <f t="shared" si="1"/>
        <v>その他</v>
      </c>
    </row>
    <row r="39" spans="2:9" ht="16.5" customHeight="1" x14ac:dyDescent="0.15">
      <c r="B39" s="54">
        <v>8</v>
      </c>
      <c r="C39" s="55" t="s">
        <v>173</v>
      </c>
      <c r="D39" s="51" t="s">
        <v>100</v>
      </c>
      <c r="E39" s="52" t="s">
        <v>174</v>
      </c>
      <c r="F39" s="52" t="s">
        <v>282</v>
      </c>
      <c r="G39" s="50">
        <f t="shared" si="3"/>
        <v>801</v>
      </c>
      <c r="H39">
        <f t="shared" si="4"/>
        <v>8</v>
      </c>
      <c r="I39" s="44" t="str">
        <f t="shared" si="1"/>
        <v>給排水・衛生設備工事</v>
      </c>
    </row>
    <row r="40" spans="2:9" ht="16.5" customHeight="1" x14ac:dyDescent="0.15">
      <c r="B40" s="56"/>
      <c r="C40" s="57"/>
      <c r="D40" s="51" t="s">
        <v>92</v>
      </c>
      <c r="E40" s="52" t="s">
        <v>175</v>
      </c>
      <c r="F40" s="52"/>
      <c r="G40" s="50">
        <f t="shared" si="3"/>
        <v>802</v>
      </c>
      <c r="H40">
        <f t="shared" si="4"/>
        <v>8</v>
      </c>
      <c r="I40" s="44" t="str">
        <f t="shared" si="1"/>
        <v>空調・冷暖房設備工事</v>
      </c>
    </row>
    <row r="41" spans="2:9" ht="16.5" customHeight="1" x14ac:dyDescent="0.15">
      <c r="B41" s="56"/>
      <c r="C41" s="57"/>
      <c r="D41" s="51" t="s">
        <v>94</v>
      </c>
      <c r="E41" s="52" t="s">
        <v>176</v>
      </c>
      <c r="F41" s="52" t="s">
        <v>179</v>
      </c>
      <c r="G41" s="50">
        <f t="shared" si="3"/>
        <v>803</v>
      </c>
      <c r="H41">
        <f t="shared" si="4"/>
        <v>8</v>
      </c>
      <c r="I41" s="44" t="str">
        <f t="shared" si="1"/>
        <v>厨房設備工事</v>
      </c>
    </row>
    <row r="42" spans="2:9" ht="16.5" customHeight="1" x14ac:dyDescent="0.15">
      <c r="B42" s="56"/>
      <c r="C42" s="57"/>
      <c r="D42" s="51" t="s">
        <v>96</v>
      </c>
      <c r="E42" s="52" t="s">
        <v>177</v>
      </c>
      <c r="F42" s="52"/>
      <c r="G42" s="50">
        <f t="shared" si="3"/>
        <v>804</v>
      </c>
      <c r="H42">
        <f t="shared" si="4"/>
        <v>8</v>
      </c>
      <c r="I42" s="44" t="str">
        <f t="shared" si="1"/>
        <v>ガス管配管工事</v>
      </c>
    </row>
    <row r="43" spans="2:9" ht="16.5" customHeight="1" x14ac:dyDescent="0.15">
      <c r="B43" s="56"/>
      <c r="C43" s="57"/>
      <c r="D43" s="51" t="s">
        <v>163</v>
      </c>
      <c r="E43" s="52" t="s">
        <v>178</v>
      </c>
      <c r="F43" s="52" t="s">
        <v>180</v>
      </c>
      <c r="G43" s="50">
        <f t="shared" si="3"/>
        <v>805</v>
      </c>
      <c r="H43">
        <f t="shared" si="4"/>
        <v>8</v>
      </c>
      <c r="I43" s="44" t="str">
        <f t="shared" si="1"/>
        <v>浄化槽工事</v>
      </c>
    </row>
    <row r="44" spans="2:9" ht="16.5" customHeight="1" x14ac:dyDescent="0.15">
      <c r="B44" s="58"/>
      <c r="C44" s="59"/>
      <c r="D44" s="51" t="s">
        <v>97</v>
      </c>
      <c r="E44" s="52" t="s">
        <v>98</v>
      </c>
      <c r="F44" s="52" t="s">
        <v>181</v>
      </c>
      <c r="G44" s="50">
        <f t="shared" si="3"/>
        <v>820</v>
      </c>
      <c r="H44">
        <f t="shared" si="4"/>
        <v>8</v>
      </c>
      <c r="I44" s="44" t="str">
        <f t="shared" si="1"/>
        <v>その他</v>
      </c>
    </row>
    <row r="45" spans="2:9" ht="16.5" customHeight="1" x14ac:dyDescent="0.15">
      <c r="B45" s="54">
        <v>9</v>
      </c>
      <c r="C45" s="55" t="s">
        <v>182</v>
      </c>
      <c r="D45" s="51" t="s">
        <v>85</v>
      </c>
      <c r="E45" s="52" t="s">
        <v>182</v>
      </c>
      <c r="F45" s="52"/>
      <c r="G45" s="50">
        <f t="shared" si="3"/>
        <v>901</v>
      </c>
      <c r="H45">
        <f t="shared" si="4"/>
        <v>9</v>
      </c>
      <c r="I45" s="44" t="str">
        <f t="shared" si="1"/>
        <v>塗装工事</v>
      </c>
    </row>
    <row r="46" spans="2:9" ht="16.5" customHeight="1" x14ac:dyDescent="0.15">
      <c r="B46" s="56"/>
      <c r="C46" s="57"/>
      <c r="D46" s="51" t="s">
        <v>92</v>
      </c>
      <c r="E46" s="52" t="s">
        <v>183</v>
      </c>
      <c r="F46" s="52"/>
      <c r="G46" s="50">
        <f t="shared" si="3"/>
        <v>902</v>
      </c>
      <c r="H46">
        <f t="shared" si="4"/>
        <v>9</v>
      </c>
      <c r="I46" s="44" t="str">
        <f t="shared" si="1"/>
        <v>鋼構造物塗装工事</v>
      </c>
    </row>
    <row r="47" spans="2:9" ht="16.5" customHeight="1" x14ac:dyDescent="0.15">
      <c r="B47" s="56"/>
      <c r="C47" s="57"/>
      <c r="D47" s="51" t="s">
        <v>94</v>
      </c>
      <c r="E47" s="52" t="s">
        <v>184</v>
      </c>
      <c r="F47" s="52"/>
      <c r="G47" s="50">
        <f t="shared" si="3"/>
        <v>903</v>
      </c>
      <c r="H47">
        <f t="shared" si="4"/>
        <v>9</v>
      </c>
      <c r="I47" s="44" t="str">
        <f t="shared" si="1"/>
        <v>路面標示工事</v>
      </c>
    </row>
    <row r="48" spans="2:9" ht="16.5" customHeight="1" x14ac:dyDescent="0.15">
      <c r="B48" s="58"/>
      <c r="C48" s="59"/>
      <c r="D48" s="51" t="s">
        <v>97</v>
      </c>
      <c r="E48" s="52" t="s">
        <v>98</v>
      </c>
      <c r="F48" s="52"/>
      <c r="G48" s="50">
        <f t="shared" si="3"/>
        <v>920</v>
      </c>
      <c r="H48">
        <f t="shared" si="4"/>
        <v>9</v>
      </c>
      <c r="I48" s="44" t="str">
        <f t="shared" si="1"/>
        <v>その他</v>
      </c>
    </row>
    <row r="49" spans="2:9" ht="16.5" customHeight="1" x14ac:dyDescent="0.15">
      <c r="B49" s="54">
        <v>10</v>
      </c>
      <c r="C49" s="55" t="s">
        <v>185</v>
      </c>
      <c r="D49" s="51" t="s">
        <v>85</v>
      </c>
      <c r="E49" s="52" t="s">
        <v>186</v>
      </c>
      <c r="F49" s="52"/>
      <c r="G49" s="50">
        <f t="shared" si="3"/>
        <v>1001</v>
      </c>
      <c r="H49">
        <f t="shared" si="4"/>
        <v>10</v>
      </c>
      <c r="I49" s="44" t="str">
        <f t="shared" si="1"/>
        <v>アスファルト防水工事</v>
      </c>
    </row>
    <row r="50" spans="2:9" ht="16.5" customHeight="1" x14ac:dyDescent="0.15">
      <c r="B50" s="56"/>
      <c r="C50" s="57"/>
      <c r="D50" s="51" t="s">
        <v>167</v>
      </c>
      <c r="E50" s="52" t="s">
        <v>187</v>
      </c>
      <c r="F50" s="52"/>
      <c r="G50" s="50">
        <f t="shared" si="3"/>
        <v>1002</v>
      </c>
      <c r="H50">
        <f t="shared" si="4"/>
        <v>10</v>
      </c>
      <c r="I50" s="44" t="str">
        <f t="shared" si="1"/>
        <v>塗膜防水工事</v>
      </c>
    </row>
    <row r="51" spans="2:9" ht="16.5" customHeight="1" x14ac:dyDescent="0.15">
      <c r="B51" s="56"/>
      <c r="C51" s="57"/>
      <c r="D51" s="51" t="s">
        <v>169</v>
      </c>
      <c r="E51" s="52" t="s">
        <v>188</v>
      </c>
      <c r="F51" s="52"/>
      <c r="G51" s="50">
        <f t="shared" si="3"/>
        <v>1003</v>
      </c>
      <c r="H51">
        <f t="shared" si="4"/>
        <v>10</v>
      </c>
      <c r="I51" s="44" t="str">
        <f t="shared" si="1"/>
        <v>シート防水工事</v>
      </c>
    </row>
    <row r="52" spans="2:9" ht="16.5" customHeight="1" x14ac:dyDescent="0.15">
      <c r="B52" s="56"/>
      <c r="C52" s="57"/>
      <c r="D52" s="51" t="s">
        <v>171</v>
      </c>
      <c r="E52" s="52" t="s">
        <v>189</v>
      </c>
      <c r="F52" s="52"/>
      <c r="G52" s="50">
        <f t="shared" si="3"/>
        <v>1004</v>
      </c>
      <c r="H52">
        <f t="shared" si="4"/>
        <v>10</v>
      </c>
      <c r="I52" s="44" t="str">
        <f t="shared" si="1"/>
        <v>注入防水工事</v>
      </c>
    </row>
    <row r="53" spans="2:9" ht="16.5" customHeight="1" x14ac:dyDescent="0.15">
      <c r="B53" s="58"/>
      <c r="C53" s="59"/>
      <c r="D53" s="51" t="s">
        <v>172</v>
      </c>
      <c r="E53" s="52" t="s">
        <v>98</v>
      </c>
      <c r="F53" s="52"/>
      <c r="G53" s="50">
        <f t="shared" si="3"/>
        <v>1020</v>
      </c>
      <c r="H53">
        <f t="shared" si="4"/>
        <v>10</v>
      </c>
      <c r="I53" s="44" t="str">
        <f t="shared" si="1"/>
        <v>その他</v>
      </c>
    </row>
    <row r="54" spans="2:9" ht="16.5" customHeight="1" x14ac:dyDescent="0.15">
      <c r="B54" s="54">
        <v>11</v>
      </c>
      <c r="C54" s="55" t="s">
        <v>190</v>
      </c>
      <c r="D54" s="51" t="s">
        <v>100</v>
      </c>
      <c r="E54" s="52" t="s">
        <v>191</v>
      </c>
      <c r="F54" s="52"/>
      <c r="G54" s="50">
        <f t="shared" si="3"/>
        <v>1101</v>
      </c>
      <c r="H54">
        <f t="shared" si="4"/>
        <v>11</v>
      </c>
      <c r="I54" s="44" t="str">
        <f t="shared" si="1"/>
        <v>水門等の門扉設置工事</v>
      </c>
    </row>
    <row r="55" spans="2:9" ht="16.5" customHeight="1" x14ac:dyDescent="0.15">
      <c r="B55" s="56"/>
      <c r="C55" s="57"/>
      <c r="D55" s="51" t="s">
        <v>167</v>
      </c>
      <c r="E55" s="52" t="s">
        <v>192</v>
      </c>
      <c r="F55" s="52" t="s">
        <v>206</v>
      </c>
      <c r="G55" s="50">
        <f t="shared" si="3"/>
        <v>1102</v>
      </c>
      <c r="H55">
        <f t="shared" si="4"/>
        <v>11</v>
      </c>
      <c r="I55" s="44" t="str">
        <f t="shared" si="1"/>
        <v>鉄骨・鉄塔・貯蔵タンク設置工事</v>
      </c>
    </row>
    <row r="56" spans="2:9" ht="16.5" customHeight="1" x14ac:dyDescent="0.15">
      <c r="B56" s="56"/>
      <c r="C56" s="57"/>
      <c r="D56" s="51" t="s">
        <v>169</v>
      </c>
      <c r="E56" s="52" t="s">
        <v>193</v>
      </c>
      <c r="F56" s="52"/>
      <c r="G56" s="50">
        <f t="shared" si="3"/>
        <v>1103</v>
      </c>
      <c r="H56">
        <f t="shared" si="4"/>
        <v>11</v>
      </c>
      <c r="I56" s="44" t="str">
        <f t="shared" si="1"/>
        <v>橋梁工事</v>
      </c>
    </row>
    <row r="57" spans="2:9" ht="16.5" customHeight="1" x14ac:dyDescent="0.15">
      <c r="B57" s="58"/>
      <c r="C57" s="59"/>
      <c r="D57" s="51" t="s">
        <v>172</v>
      </c>
      <c r="E57" s="52" t="s">
        <v>98</v>
      </c>
      <c r="F57" s="52"/>
      <c r="G57" s="50">
        <f t="shared" si="3"/>
        <v>1120</v>
      </c>
      <c r="H57">
        <f t="shared" si="4"/>
        <v>11</v>
      </c>
      <c r="I57" s="44" t="str">
        <f t="shared" si="1"/>
        <v>その他</v>
      </c>
    </row>
    <row r="58" spans="2:9" ht="16.5" customHeight="1" x14ac:dyDescent="0.15">
      <c r="B58" s="54">
        <v>12</v>
      </c>
      <c r="C58" s="55" t="s">
        <v>194</v>
      </c>
      <c r="D58" s="51" t="s">
        <v>85</v>
      </c>
      <c r="E58" s="52" t="s">
        <v>195</v>
      </c>
      <c r="F58" s="52" t="s">
        <v>205</v>
      </c>
      <c r="G58" s="50">
        <f t="shared" si="3"/>
        <v>1201</v>
      </c>
      <c r="H58">
        <f t="shared" si="4"/>
        <v>12</v>
      </c>
      <c r="I58" s="44" t="str">
        <f t="shared" si="1"/>
        <v>ポンプ設備工事</v>
      </c>
    </row>
    <row r="59" spans="2:9" ht="16.5" customHeight="1" x14ac:dyDescent="0.15">
      <c r="B59" s="56"/>
      <c r="C59" s="57"/>
      <c r="D59" s="51" t="s">
        <v>92</v>
      </c>
      <c r="E59" s="52" t="s">
        <v>196</v>
      </c>
      <c r="F59" s="52"/>
      <c r="G59" s="50">
        <f t="shared" si="3"/>
        <v>1202</v>
      </c>
      <c r="H59">
        <f t="shared" si="4"/>
        <v>12</v>
      </c>
      <c r="I59" s="44" t="str">
        <f t="shared" si="1"/>
        <v>プールろ過設備工事</v>
      </c>
    </row>
    <row r="60" spans="2:9" ht="16.5" customHeight="1" x14ac:dyDescent="0.15">
      <c r="B60" s="56"/>
      <c r="C60" s="57"/>
      <c r="D60" s="51" t="s">
        <v>169</v>
      </c>
      <c r="E60" s="52" t="s">
        <v>197</v>
      </c>
      <c r="F60" s="52" t="s">
        <v>204</v>
      </c>
      <c r="G60" s="50">
        <f t="shared" si="3"/>
        <v>1203</v>
      </c>
      <c r="H60">
        <f t="shared" si="4"/>
        <v>12</v>
      </c>
      <c r="I60" s="44" t="str">
        <f t="shared" si="1"/>
        <v>内燃力発電設備工事</v>
      </c>
    </row>
    <row r="61" spans="2:9" ht="16.5" customHeight="1" x14ac:dyDescent="0.15">
      <c r="B61" s="56"/>
      <c r="C61" s="57"/>
      <c r="D61" s="51" t="s">
        <v>171</v>
      </c>
      <c r="E61" s="52" t="s">
        <v>198</v>
      </c>
      <c r="F61" s="52"/>
      <c r="G61" s="50">
        <f t="shared" si="3"/>
        <v>1204</v>
      </c>
      <c r="H61">
        <f t="shared" si="4"/>
        <v>12</v>
      </c>
      <c r="I61" s="44" t="str">
        <f t="shared" si="1"/>
        <v>昇降機設備工事</v>
      </c>
    </row>
    <row r="62" spans="2:9" ht="16.5" customHeight="1" x14ac:dyDescent="0.15">
      <c r="B62" s="56"/>
      <c r="C62" s="57"/>
      <c r="D62" s="51" t="s">
        <v>163</v>
      </c>
      <c r="E62" s="52" t="s">
        <v>199</v>
      </c>
      <c r="F62" s="52"/>
      <c r="G62" s="50">
        <f t="shared" si="3"/>
        <v>1205</v>
      </c>
      <c r="H62">
        <f t="shared" si="4"/>
        <v>12</v>
      </c>
      <c r="I62" s="44" t="str">
        <f t="shared" si="1"/>
        <v>集麈・給排気機器設置工事</v>
      </c>
    </row>
    <row r="63" spans="2:9" ht="16.5" customHeight="1" x14ac:dyDescent="0.15">
      <c r="B63" s="56"/>
      <c r="C63" s="57"/>
      <c r="D63" s="51" t="s">
        <v>200</v>
      </c>
      <c r="E63" s="52" t="s">
        <v>201</v>
      </c>
      <c r="F63" s="52" t="s">
        <v>203</v>
      </c>
      <c r="G63" s="50">
        <f t="shared" si="3"/>
        <v>1206</v>
      </c>
      <c r="H63">
        <f t="shared" si="4"/>
        <v>12</v>
      </c>
      <c r="I63" s="44" t="str">
        <f t="shared" si="1"/>
        <v>遊戯施設設置工事</v>
      </c>
    </row>
    <row r="64" spans="2:9" ht="16.5" customHeight="1" x14ac:dyDescent="0.15">
      <c r="B64" s="58"/>
      <c r="C64" s="59"/>
      <c r="D64" s="51" t="s">
        <v>172</v>
      </c>
      <c r="E64" s="52" t="s">
        <v>98</v>
      </c>
      <c r="F64" s="52" t="s">
        <v>202</v>
      </c>
      <c r="G64" s="50">
        <f t="shared" si="3"/>
        <v>1220</v>
      </c>
      <c r="H64">
        <f t="shared" si="4"/>
        <v>12</v>
      </c>
      <c r="I64" s="44" t="str">
        <f t="shared" si="1"/>
        <v>その他</v>
      </c>
    </row>
    <row r="65" spans="2:9" ht="16.5" customHeight="1" x14ac:dyDescent="0.15">
      <c r="B65" s="54">
        <v>13</v>
      </c>
      <c r="C65" s="55" t="s">
        <v>207</v>
      </c>
      <c r="D65" s="51" t="s">
        <v>85</v>
      </c>
      <c r="E65" s="52" t="s">
        <v>208</v>
      </c>
      <c r="F65" s="52" t="s">
        <v>214</v>
      </c>
      <c r="G65" s="50">
        <f t="shared" si="3"/>
        <v>1301</v>
      </c>
      <c r="H65">
        <f t="shared" si="4"/>
        <v>13</v>
      </c>
      <c r="I65" s="44" t="str">
        <f t="shared" si="1"/>
        <v>室内装飾工事</v>
      </c>
    </row>
    <row r="66" spans="2:9" ht="16.5" customHeight="1" x14ac:dyDescent="0.15">
      <c r="B66" s="56"/>
      <c r="C66" s="57"/>
      <c r="D66" s="51" t="s">
        <v>92</v>
      </c>
      <c r="E66" s="52" t="s">
        <v>209</v>
      </c>
      <c r="F66" s="52" t="s">
        <v>213</v>
      </c>
      <c r="G66" s="50">
        <f t="shared" si="3"/>
        <v>1302</v>
      </c>
      <c r="H66">
        <f t="shared" si="4"/>
        <v>13</v>
      </c>
      <c r="I66" s="44" t="str">
        <f t="shared" si="1"/>
        <v>カーテン工事</v>
      </c>
    </row>
    <row r="67" spans="2:9" ht="16.5" customHeight="1" x14ac:dyDescent="0.15">
      <c r="B67" s="56"/>
      <c r="C67" s="57"/>
      <c r="D67" s="51" t="s">
        <v>94</v>
      </c>
      <c r="E67" s="52" t="s">
        <v>210</v>
      </c>
      <c r="F67" s="52"/>
      <c r="G67" s="50">
        <f t="shared" si="3"/>
        <v>1303</v>
      </c>
      <c r="H67">
        <f t="shared" si="4"/>
        <v>13</v>
      </c>
      <c r="I67" s="44" t="str">
        <f t="shared" si="1"/>
        <v>たたみ工事</v>
      </c>
    </row>
    <row r="68" spans="2:9" ht="16.5" customHeight="1" x14ac:dyDescent="0.15">
      <c r="B68" s="56"/>
      <c r="C68" s="57"/>
      <c r="D68" s="51" t="s">
        <v>171</v>
      </c>
      <c r="E68" s="52" t="s">
        <v>211</v>
      </c>
      <c r="F68" s="52"/>
      <c r="G68" s="50">
        <f t="shared" si="3"/>
        <v>1304</v>
      </c>
      <c r="H68">
        <f t="shared" si="4"/>
        <v>13</v>
      </c>
      <c r="I68" s="44" t="str">
        <f t="shared" si="1"/>
        <v>内装間仕切り工事</v>
      </c>
    </row>
    <row r="69" spans="2:9" ht="16.5" customHeight="1" x14ac:dyDescent="0.15">
      <c r="B69" s="58"/>
      <c r="C69" s="59"/>
      <c r="D69" s="51" t="s">
        <v>172</v>
      </c>
      <c r="E69" s="52" t="s">
        <v>98</v>
      </c>
      <c r="F69" s="52" t="s">
        <v>212</v>
      </c>
      <c r="G69" s="50">
        <f t="shared" si="3"/>
        <v>1320</v>
      </c>
      <c r="H69">
        <f t="shared" si="4"/>
        <v>13</v>
      </c>
      <c r="I69" s="44" t="str">
        <f t="shared" si="1"/>
        <v>その他</v>
      </c>
    </row>
    <row r="70" spans="2:9" ht="16.5" customHeight="1" x14ac:dyDescent="0.15">
      <c r="B70" s="54">
        <v>14</v>
      </c>
      <c r="C70" s="55" t="s">
        <v>215</v>
      </c>
      <c r="D70" s="51" t="s">
        <v>100</v>
      </c>
      <c r="E70" s="52" t="s">
        <v>216</v>
      </c>
      <c r="F70" s="52"/>
      <c r="G70" s="50">
        <f t="shared" si="3"/>
        <v>1401</v>
      </c>
      <c r="H70">
        <f t="shared" si="4"/>
        <v>14</v>
      </c>
      <c r="I70" s="44" t="str">
        <f t="shared" si="1"/>
        <v>木製建具工事</v>
      </c>
    </row>
    <row r="71" spans="2:9" ht="16.5" customHeight="1" x14ac:dyDescent="0.15">
      <c r="B71" s="56"/>
      <c r="C71" s="57"/>
      <c r="D71" s="51" t="s">
        <v>92</v>
      </c>
      <c r="E71" s="52" t="s">
        <v>217</v>
      </c>
      <c r="F71" s="52"/>
      <c r="G71" s="50">
        <f t="shared" si="3"/>
        <v>1402</v>
      </c>
      <c r="H71">
        <f t="shared" si="4"/>
        <v>14</v>
      </c>
      <c r="I71" s="44" t="str">
        <f t="shared" si="1"/>
        <v>金属製建具工事</v>
      </c>
    </row>
    <row r="72" spans="2:9" ht="16.5" customHeight="1" x14ac:dyDescent="0.15">
      <c r="B72" s="56"/>
      <c r="C72" s="57"/>
      <c r="D72" s="51" t="s">
        <v>169</v>
      </c>
      <c r="E72" s="52" t="s">
        <v>218</v>
      </c>
      <c r="F72" s="52"/>
      <c r="G72" s="50">
        <f t="shared" si="3"/>
        <v>1403</v>
      </c>
      <c r="H72">
        <f t="shared" si="4"/>
        <v>14</v>
      </c>
      <c r="I72" s="44" t="str">
        <f t="shared" si="1"/>
        <v>シャッター取付工事</v>
      </c>
    </row>
    <row r="73" spans="2:9" ht="16.5" customHeight="1" x14ac:dyDescent="0.15">
      <c r="B73" s="56"/>
      <c r="C73" s="57"/>
      <c r="D73" s="51" t="s">
        <v>96</v>
      </c>
      <c r="E73" s="52" t="s">
        <v>219</v>
      </c>
      <c r="F73" s="52"/>
      <c r="G73" s="50">
        <f t="shared" si="3"/>
        <v>1404</v>
      </c>
      <c r="H73">
        <f t="shared" si="4"/>
        <v>14</v>
      </c>
      <c r="I73" s="44" t="str">
        <f t="shared" si="1"/>
        <v>自動ドア取付け工事</v>
      </c>
    </row>
    <row r="74" spans="2:9" ht="16.5" customHeight="1" x14ac:dyDescent="0.15">
      <c r="B74" s="56"/>
      <c r="C74" s="57"/>
      <c r="D74" s="51" t="s">
        <v>163</v>
      </c>
      <c r="E74" s="52" t="s">
        <v>220</v>
      </c>
      <c r="F74" s="52"/>
      <c r="G74" s="50">
        <f t="shared" si="3"/>
        <v>1405</v>
      </c>
      <c r="H74">
        <f t="shared" si="4"/>
        <v>14</v>
      </c>
      <c r="I74" s="44" t="str">
        <f t="shared" si="1"/>
        <v>ふすま・障子工事</v>
      </c>
    </row>
    <row r="75" spans="2:9" ht="16.5" customHeight="1" x14ac:dyDescent="0.15">
      <c r="B75" s="58"/>
      <c r="C75" s="59"/>
      <c r="D75" s="51" t="s">
        <v>172</v>
      </c>
      <c r="E75" s="52" t="s">
        <v>98</v>
      </c>
      <c r="F75" s="52"/>
      <c r="G75" s="50">
        <f t="shared" si="3"/>
        <v>1420</v>
      </c>
      <c r="H75">
        <f t="shared" si="4"/>
        <v>14</v>
      </c>
      <c r="I75" s="44" t="str">
        <f t="shared" si="1"/>
        <v>その他</v>
      </c>
    </row>
    <row r="76" spans="2:9" ht="16.5" customHeight="1" x14ac:dyDescent="0.15">
      <c r="B76" s="54">
        <v>15</v>
      </c>
      <c r="C76" s="55" t="s">
        <v>221</v>
      </c>
      <c r="D76" s="51" t="s">
        <v>100</v>
      </c>
      <c r="E76" s="52" t="s">
        <v>222</v>
      </c>
      <c r="F76" s="52" t="s">
        <v>224</v>
      </c>
      <c r="G76" s="50">
        <f t="shared" si="3"/>
        <v>1501</v>
      </c>
      <c r="H76">
        <f t="shared" si="4"/>
        <v>15</v>
      </c>
      <c r="I76" s="44" t="str">
        <f t="shared" si="1"/>
        <v>標識、ミラー等設置</v>
      </c>
    </row>
    <row r="77" spans="2:9" ht="16.5" customHeight="1" x14ac:dyDescent="0.15">
      <c r="B77" s="56"/>
      <c r="C77" s="57"/>
      <c r="D77" s="51" t="s">
        <v>167</v>
      </c>
      <c r="E77" s="52" t="s">
        <v>223</v>
      </c>
      <c r="F77" s="52" t="s">
        <v>225</v>
      </c>
      <c r="G77" s="50">
        <f t="shared" si="3"/>
        <v>1502</v>
      </c>
      <c r="H77">
        <f t="shared" si="4"/>
        <v>15</v>
      </c>
      <c r="I77" s="44" t="str">
        <f t="shared" si="1"/>
        <v>ガードレール等防護設備</v>
      </c>
    </row>
    <row r="78" spans="2:9" ht="16.5" customHeight="1" x14ac:dyDescent="0.15">
      <c r="B78" s="58"/>
      <c r="C78" s="59"/>
      <c r="D78" s="51" t="s">
        <v>97</v>
      </c>
      <c r="E78" s="52" t="s">
        <v>98</v>
      </c>
      <c r="F78" s="52" t="s">
        <v>225</v>
      </c>
      <c r="G78" s="50">
        <f t="shared" si="3"/>
        <v>1520</v>
      </c>
      <c r="H78">
        <f t="shared" si="4"/>
        <v>15</v>
      </c>
      <c r="I78" s="44" t="str">
        <f t="shared" si="1"/>
        <v>その他</v>
      </c>
    </row>
    <row r="79" spans="2:9" ht="16.5" customHeight="1" x14ac:dyDescent="0.15">
      <c r="B79" s="54">
        <v>16</v>
      </c>
      <c r="C79" s="55" t="s">
        <v>252</v>
      </c>
      <c r="D79" s="51" t="s">
        <v>100</v>
      </c>
      <c r="E79" s="52" t="s">
        <v>421</v>
      </c>
      <c r="F79" s="52" t="s">
        <v>225</v>
      </c>
      <c r="G79" s="50">
        <f t="shared" si="3"/>
        <v>1601</v>
      </c>
      <c r="H79">
        <f t="shared" si="4"/>
        <v>16</v>
      </c>
      <c r="I79" s="44" t="str">
        <f t="shared" si="1"/>
        <v>ひき・足場等仮設工事</v>
      </c>
    </row>
    <row r="80" spans="2:9" ht="16.5" customHeight="1" x14ac:dyDescent="0.15">
      <c r="B80" s="56"/>
      <c r="C80" s="57"/>
      <c r="D80" s="51" t="s">
        <v>167</v>
      </c>
      <c r="E80" s="52" t="s">
        <v>226</v>
      </c>
      <c r="F80" s="52" t="s">
        <v>284</v>
      </c>
      <c r="G80" s="50">
        <f t="shared" si="3"/>
        <v>1602</v>
      </c>
      <c r="H80">
        <f t="shared" si="4"/>
        <v>16</v>
      </c>
      <c r="I80" s="44" t="str">
        <f t="shared" si="1"/>
        <v>法面保護・グラウト工事</v>
      </c>
    </row>
    <row r="81" spans="2:9" ht="16.5" customHeight="1" x14ac:dyDescent="0.15">
      <c r="B81" s="56"/>
      <c r="C81" s="57"/>
      <c r="D81" s="51" t="s">
        <v>94</v>
      </c>
      <c r="E81" s="52" t="s">
        <v>227</v>
      </c>
      <c r="F81" s="52" t="s">
        <v>225</v>
      </c>
      <c r="G81" s="50">
        <f t="shared" si="3"/>
        <v>1603</v>
      </c>
      <c r="H81">
        <f t="shared" si="4"/>
        <v>16</v>
      </c>
      <c r="I81" s="44" t="str">
        <f t="shared" si="1"/>
        <v>ネット・フェンス等設置工事</v>
      </c>
    </row>
    <row r="82" spans="2:9" ht="16.5" customHeight="1" x14ac:dyDescent="0.15">
      <c r="B82" s="56"/>
      <c r="C82" s="57"/>
      <c r="D82" s="51" t="s">
        <v>330</v>
      </c>
      <c r="E82" s="52" t="s">
        <v>331</v>
      </c>
      <c r="F82" s="52" t="s">
        <v>332</v>
      </c>
      <c r="G82" s="50">
        <f>H82*100+D82</f>
        <v>1604</v>
      </c>
      <c r="H82">
        <f>IF(B82="",H81,B82)</f>
        <v>16</v>
      </c>
      <c r="I82" s="44" t="str">
        <f>E82</f>
        <v>工作物解体工事</v>
      </c>
    </row>
    <row r="83" spans="2:9" ht="16.5" customHeight="1" x14ac:dyDescent="0.15">
      <c r="B83" s="54">
        <v>17</v>
      </c>
      <c r="C83" s="55" t="s">
        <v>244</v>
      </c>
      <c r="D83" s="51" t="s">
        <v>245</v>
      </c>
      <c r="E83" s="52" t="s">
        <v>229</v>
      </c>
      <c r="F83" s="52" t="s">
        <v>235</v>
      </c>
      <c r="G83" s="50">
        <f t="shared" si="3"/>
        <v>1701</v>
      </c>
      <c r="H83">
        <f>IF(B83="",H81,B83)</f>
        <v>17</v>
      </c>
      <c r="I83" s="44" t="str">
        <f t="shared" si="1"/>
        <v>さく井工事一式</v>
      </c>
    </row>
    <row r="84" spans="2:9" ht="16.5" customHeight="1" x14ac:dyDescent="0.15">
      <c r="B84" s="54">
        <v>18</v>
      </c>
      <c r="C84" s="55" t="s">
        <v>246</v>
      </c>
      <c r="D84" s="51" t="s">
        <v>245</v>
      </c>
      <c r="E84" s="52" t="s">
        <v>228</v>
      </c>
      <c r="F84" s="52"/>
      <c r="G84" s="50">
        <f t="shared" si="3"/>
        <v>1801</v>
      </c>
      <c r="H84">
        <f t="shared" si="4"/>
        <v>18</v>
      </c>
      <c r="I84" s="44" t="str">
        <f t="shared" si="1"/>
        <v>ガラス工事</v>
      </c>
    </row>
    <row r="85" spans="2:9" ht="16.5" customHeight="1" x14ac:dyDescent="0.15">
      <c r="B85" s="56"/>
      <c r="C85" s="57"/>
      <c r="D85" s="51" t="s">
        <v>247</v>
      </c>
      <c r="E85" s="52" t="s">
        <v>230</v>
      </c>
      <c r="F85" s="52"/>
      <c r="G85" s="50">
        <f>H85*100+D85</f>
        <v>1802</v>
      </c>
      <c r="H85">
        <f>IF(B85="",H84,B85)</f>
        <v>18</v>
      </c>
      <c r="I85" s="44" t="str">
        <f t="shared" si="1"/>
        <v>消防施設工事一式</v>
      </c>
    </row>
    <row r="86" spans="2:9" ht="16.5" customHeight="1" x14ac:dyDescent="0.15">
      <c r="B86" s="56"/>
      <c r="C86" s="57"/>
      <c r="D86" s="51" t="s">
        <v>248</v>
      </c>
      <c r="E86" s="52" t="s">
        <v>231</v>
      </c>
      <c r="F86" s="52" t="s">
        <v>234</v>
      </c>
      <c r="G86" s="50">
        <f>H86*100+D86</f>
        <v>1803</v>
      </c>
      <c r="H86">
        <f>IF(B86="",H85,B86)</f>
        <v>18</v>
      </c>
      <c r="I86" s="44" t="str">
        <f t="shared" si="1"/>
        <v>ごみ処理施設工事</v>
      </c>
    </row>
    <row r="87" spans="2:9" ht="16.5" customHeight="1" x14ac:dyDescent="0.15">
      <c r="B87" s="56"/>
      <c r="C87" s="57"/>
      <c r="D87" s="51" t="s">
        <v>249</v>
      </c>
      <c r="E87" s="52" t="s">
        <v>232</v>
      </c>
      <c r="F87" s="52" t="s">
        <v>233</v>
      </c>
      <c r="G87" s="50">
        <f>H87*100+D87</f>
        <v>1804</v>
      </c>
      <c r="H87">
        <f>IF(B87="",H86,B87)</f>
        <v>18</v>
      </c>
      <c r="I87" s="44" t="str">
        <f t="shared" si="1"/>
        <v>し尿処理設置一式</v>
      </c>
    </row>
    <row r="88" spans="2:9" ht="16.5" customHeight="1" x14ac:dyDescent="0.15">
      <c r="B88" s="56"/>
      <c r="C88" s="57"/>
      <c r="D88" s="51" t="s">
        <v>250</v>
      </c>
      <c r="E88" s="52" t="s">
        <v>283</v>
      </c>
      <c r="F88" s="52" t="s">
        <v>285</v>
      </c>
      <c r="G88" s="50">
        <f>H88*100+D88</f>
        <v>1805</v>
      </c>
      <c r="H88">
        <f>IF(B88="",H87,B88)</f>
        <v>18</v>
      </c>
      <c r="I88" s="44" t="str">
        <f t="shared" si="1"/>
        <v>橋梁等保全補修（塗装を含む）</v>
      </c>
    </row>
    <row r="89" spans="2:9" ht="16.5" customHeight="1" x14ac:dyDescent="0.15">
      <c r="B89" s="58"/>
      <c r="C89" s="59"/>
      <c r="D89" s="51" t="s">
        <v>251</v>
      </c>
      <c r="E89" s="52" t="s">
        <v>98</v>
      </c>
      <c r="F89" s="52"/>
      <c r="G89" s="50">
        <f>H89*100+D89</f>
        <v>1820</v>
      </c>
      <c r="H89">
        <f>IF(B89="",H88,B89)</f>
        <v>18</v>
      </c>
      <c r="I89" s="44" t="str">
        <f t="shared" si="1"/>
        <v>その他</v>
      </c>
    </row>
  </sheetData>
  <sheetProtection algorithmName="SHA-512" hashValue="AytGfgJKG7A/rZU6+bR1Dt0njk3CXSOx6GOhMX93SCvV4hi9AgwRvBSE+qsbeGhBz+n2lPIs2llZuVtUzZzydw==" saltValue="/6sFwNDZ0x6nlKeiWkpeKg==" spinCount="100000" sheet="1" objects="1" scenarios="1"/>
  <mergeCells count="2">
    <mergeCell ref="B4:C4"/>
    <mergeCell ref="D4:E4"/>
  </mergeCells>
  <phoneticPr fontId="2"/>
  <pageMargins left="0.59055118110236227" right="0.39370078740157483" top="0.78740157480314965" bottom="0.39370078740157483" header="0.51181102362204722" footer="0.51181102362204722"/>
  <pageSetup paperSize="9" scale="7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46"/>
  <sheetViews>
    <sheetView showGridLines="0" zoomScaleNormal="100" workbookViewId="0"/>
  </sheetViews>
  <sheetFormatPr defaultRowHeight="13.5" x14ac:dyDescent="0.15"/>
  <cols>
    <col min="1" max="1" width="4.625" customWidth="1"/>
    <col min="2" max="2" width="4.25" customWidth="1"/>
    <col min="3" max="3" width="10" customWidth="1"/>
    <col min="4" max="16" width="2.875" customWidth="1"/>
    <col min="17" max="17" width="5.625" customWidth="1"/>
    <col min="18" max="18" width="5.125" customWidth="1"/>
    <col min="19" max="25" width="3.25" customWidth="1"/>
  </cols>
  <sheetData>
    <row r="1" spans="1:25" ht="19.5" customHeight="1" thickBot="1" x14ac:dyDescent="0.25">
      <c r="A1" s="117" t="s">
        <v>345</v>
      </c>
      <c r="B1" s="117"/>
      <c r="C1" s="117"/>
      <c r="D1" s="117"/>
      <c r="E1" s="117"/>
      <c r="F1" s="117"/>
      <c r="G1" s="117"/>
      <c r="H1" s="117"/>
      <c r="I1" s="117"/>
      <c r="J1" s="117"/>
      <c r="K1" s="117"/>
      <c r="L1" s="117"/>
      <c r="M1" s="117"/>
      <c r="N1" s="117"/>
      <c r="O1" s="117"/>
      <c r="P1" s="856" t="s">
        <v>346</v>
      </c>
      <c r="Q1" s="857"/>
      <c r="R1" s="858" t="str">
        <f>IF(id="","",id)</f>
        <v/>
      </c>
      <c r="S1" s="859"/>
      <c r="T1" s="859"/>
      <c r="U1" s="859"/>
      <c r="V1" s="859"/>
      <c r="W1" s="859"/>
      <c r="X1" s="859"/>
      <c r="Y1" s="860"/>
    </row>
    <row r="2" spans="1:25" ht="27" customHeight="1" x14ac:dyDescent="0.15">
      <c r="A2" s="119" t="s">
        <v>347</v>
      </c>
      <c r="B2" s="120"/>
      <c r="C2" s="120"/>
      <c r="D2" s="861"/>
      <c r="E2" s="861"/>
      <c r="F2" s="861"/>
      <c r="G2" s="861"/>
      <c r="H2" s="861"/>
      <c r="I2" s="861"/>
      <c r="J2" s="861"/>
      <c r="K2" s="861"/>
      <c r="L2" s="861"/>
      <c r="M2" s="861"/>
      <c r="N2" s="861"/>
      <c r="O2" s="121"/>
      <c r="P2" s="122" t="s">
        <v>348</v>
      </c>
      <c r="Q2" s="122"/>
      <c r="R2" s="122"/>
      <c r="S2" s="122"/>
      <c r="T2" s="122"/>
      <c r="U2" s="122"/>
      <c r="V2" s="122"/>
      <c r="W2" s="122"/>
      <c r="X2" s="122"/>
      <c r="Y2" s="123"/>
    </row>
    <row r="3" spans="1:25" ht="30.75" customHeight="1" x14ac:dyDescent="0.15">
      <c r="A3" s="810" t="s">
        <v>499</v>
      </c>
      <c r="B3" s="811"/>
      <c r="C3" s="811"/>
      <c r="D3" s="862"/>
      <c r="E3" s="862"/>
      <c r="F3" s="862"/>
      <c r="G3" s="862"/>
      <c r="H3" s="862"/>
      <c r="I3" s="862"/>
      <c r="J3" s="862"/>
      <c r="K3" s="862"/>
      <c r="L3" s="862"/>
      <c r="M3" s="862"/>
      <c r="N3" s="862"/>
      <c r="O3" s="126"/>
      <c r="P3" s="863" t="s">
        <v>349</v>
      </c>
      <c r="Q3" s="863"/>
      <c r="R3" s="863"/>
      <c r="S3" s="863"/>
      <c r="T3" s="863"/>
      <c r="U3" s="863"/>
      <c r="V3" s="863"/>
      <c r="W3" s="863"/>
      <c r="X3" s="863"/>
      <c r="Y3" s="864"/>
    </row>
    <row r="4" spans="1:25" ht="19.5" customHeight="1" x14ac:dyDescent="0.15">
      <c r="A4" s="124"/>
      <c r="B4" s="125"/>
      <c r="C4" s="127" t="s">
        <v>350</v>
      </c>
      <c r="D4" s="865"/>
      <c r="E4" s="865"/>
      <c r="F4" s="865"/>
      <c r="G4" s="128" t="s">
        <v>351</v>
      </c>
      <c r="H4" s="865"/>
      <c r="I4" s="865"/>
      <c r="J4" s="865"/>
      <c r="K4" s="128" t="s">
        <v>351</v>
      </c>
      <c r="L4" s="866"/>
      <c r="M4" s="866"/>
      <c r="N4" s="866"/>
      <c r="O4" s="129"/>
      <c r="P4" s="863"/>
      <c r="Q4" s="863"/>
      <c r="R4" s="863"/>
      <c r="S4" s="863"/>
      <c r="T4" s="863"/>
      <c r="U4" s="863"/>
      <c r="V4" s="863"/>
      <c r="W4" s="863"/>
      <c r="X4" s="863"/>
      <c r="Y4" s="864"/>
    </row>
    <row r="5" spans="1:25" ht="19.5" customHeight="1" x14ac:dyDescent="0.15">
      <c r="A5" s="124"/>
      <c r="B5" s="125"/>
      <c r="C5" s="127" t="s">
        <v>352</v>
      </c>
      <c r="D5" s="865"/>
      <c r="E5" s="865"/>
      <c r="F5" s="865"/>
      <c r="G5" s="128" t="s">
        <v>351</v>
      </c>
      <c r="H5" s="865"/>
      <c r="I5" s="865"/>
      <c r="J5" s="865"/>
      <c r="K5" s="128" t="s">
        <v>351</v>
      </c>
      <c r="L5" s="866"/>
      <c r="M5" s="866"/>
      <c r="N5" s="866"/>
      <c r="O5" s="126"/>
      <c r="P5" s="863" t="s">
        <v>353</v>
      </c>
      <c r="Q5" s="863"/>
      <c r="R5" s="863"/>
      <c r="S5" s="863"/>
      <c r="T5" s="863"/>
      <c r="U5" s="863"/>
      <c r="V5" s="863"/>
      <c r="W5" s="863"/>
      <c r="X5" s="863"/>
      <c r="Y5" s="864"/>
    </row>
    <row r="6" spans="1:25" ht="19.5" customHeight="1" thickBot="1" x14ac:dyDescent="0.2">
      <c r="A6" s="130" t="s">
        <v>354</v>
      </c>
      <c r="B6" s="131"/>
      <c r="C6" s="131"/>
      <c r="D6" s="131"/>
      <c r="E6" s="131"/>
      <c r="F6" s="131"/>
      <c r="G6" s="131"/>
      <c r="H6" s="131"/>
      <c r="I6" s="131"/>
      <c r="J6" s="131"/>
      <c r="K6" s="131"/>
      <c r="L6" s="131"/>
      <c r="M6" s="131"/>
      <c r="N6" s="131"/>
      <c r="O6" s="132"/>
      <c r="P6" s="867"/>
      <c r="Q6" s="867"/>
      <c r="R6" s="867"/>
      <c r="S6" s="867"/>
      <c r="T6" s="867"/>
      <c r="U6" s="867"/>
      <c r="V6" s="867"/>
      <c r="W6" s="867"/>
      <c r="X6" s="867"/>
      <c r="Y6" s="868"/>
    </row>
    <row r="7" spans="1:25" ht="15" customHeight="1" thickBot="1" x14ac:dyDescent="0.2">
      <c r="A7" s="869" t="s">
        <v>355</v>
      </c>
      <c r="B7" s="869"/>
      <c r="C7" s="869"/>
      <c r="D7" s="869"/>
      <c r="E7" s="869"/>
      <c r="F7" s="869"/>
      <c r="G7" s="869"/>
      <c r="H7" s="869"/>
      <c r="I7" s="869"/>
      <c r="J7" s="869"/>
      <c r="K7" s="869"/>
      <c r="L7" s="869"/>
      <c r="M7" s="869"/>
      <c r="N7" s="869"/>
      <c r="O7" s="869"/>
      <c r="P7" s="870"/>
      <c r="Q7" s="872" t="s">
        <v>356</v>
      </c>
      <c r="R7" s="873"/>
      <c r="S7" s="873"/>
      <c r="T7" s="873"/>
      <c r="U7" s="873"/>
      <c r="V7" s="873"/>
      <c r="W7" s="873"/>
      <c r="X7" s="873"/>
      <c r="Y7" s="873"/>
    </row>
    <row r="8" spans="1:25" ht="22.5" x14ac:dyDescent="0.15">
      <c r="A8" s="870"/>
      <c r="B8" s="870"/>
      <c r="C8" s="870"/>
      <c r="D8" s="870"/>
      <c r="E8" s="870"/>
      <c r="F8" s="870"/>
      <c r="G8" s="870"/>
      <c r="H8" s="870"/>
      <c r="I8" s="870"/>
      <c r="J8" s="870"/>
      <c r="K8" s="870"/>
      <c r="L8" s="870"/>
      <c r="M8" s="870"/>
      <c r="N8" s="870"/>
      <c r="O8" s="870"/>
      <c r="P8" s="871"/>
      <c r="Q8" s="133" t="s">
        <v>357</v>
      </c>
      <c r="R8" s="134" t="s">
        <v>358</v>
      </c>
      <c r="S8" s="874" t="s">
        <v>359</v>
      </c>
      <c r="T8" s="874"/>
      <c r="U8" s="874"/>
      <c r="V8" s="874"/>
      <c r="W8" s="874"/>
      <c r="X8" s="874"/>
      <c r="Y8" s="874"/>
    </row>
    <row r="9" spans="1:25" ht="15.75" customHeight="1" x14ac:dyDescent="0.15">
      <c r="A9" s="812" t="s">
        <v>360</v>
      </c>
      <c r="B9" s="135" t="s">
        <v>361</v>
      </c>
      <c r="C9" s="815" t="s">
        <v>345</v>
      </c>
      <c r="D9" s="816"/>
      <c r="E9" s="816"/>
      <c r="F9" s="816"/>
      <c r="G9" s="816"/>
      <c r="H9" s="816"/>
      <c r="I9" s="816"/>
      <c r="J9" s="816"/>
      <c r="K9" s="816"/>
      <c r="L9" s="816"/>
      <c r="M9" s="816"/>
      <c r="N9" s="816"/>
      <c r="O9" s="816"/>
      <c r="P9" s="816"/>
      <c r="Q9" s="244"/>
      <c r="R9" s="136" t="s">
        <v>362</v>
      </c>
      <c r="S9" s="818" t="s">
        <v>363</v>
      </c>
      <c r="T9" s="818"/>
      <c r="U9" s="818"/>
      <c r="V9" s="818"/>
      <c r="W9" s="818"/>
      <c r="X9" s="818"/>
      <c r="Y9" s="818"/>
    </row>
    <row r="10" spans="1:25" ht="15.75" customHeight="1" x14ac:dyDescent="0.15">
      <c r="A10" s="813"/>
      <c r="B10" s="135" t="s">
        <v>364</v>
      </c>
      <c r="C10" s="815" t="s">
        <v>365</v>
      </c>
      <c r="D10" s="816"/>
      <c r="E10" s="816"/>
      <c r="F10" s="816"/>
      <c r="G10" s="816"/>
      <c r="H10" s="816"/>
      <c r="I10" s="816"/>
      <c r="J10" s="816"/>
      <c r="K10" s="816"/>
      <c r="L10" s="816"/>
      <c r="M10" s="816"/>
      <c r="N10" s="816"/>
      <c r="O10" s="816"/>
      <c r="P10" s="816"/>
      <c r="Q10" s="244"/>
      <c r="R10" s="136" t="s">
        <v>362</v>
      </c>
      <c r="S10" s="818" t="s">
        <v>366</v>
      </c>
      <c r="T10" s="818"/>
      <c r="U10" s="818"/>
      <c r="V10" s="818"/>
      <c r="W10" s="818"/>
      <c r="X10" s="818"/>
      <c r="Y10" s="818"/>
    </row>
    <row r="11" spans="1:25" ht="15.75" customHeight="1" x14ac:dyDescent="0.15">
      <c r="A11" s="813"/>
      <c r="B11" s="821" t="s">
        <v>367</v>
      </c>
      <c r="C11" s="849" t="s">
        <v>492</v>
      </c>
      <c r="D11" s="850"/>
      <c r="E11" s="850"/>
      <c r="F11" s="850"/>
      <c r="G11" s="850"/>
      <c r="H11" s="850"/>
      <c r="I11" s="850"/>
      <c r="J11" s="850"/>
      <c r="K11" s="850"/>
      <c r="L11" s="850"/>
      <c r="M11" s="850"/>
      <c r="N11" s="850"/>
      <c r="O11" s="850"/>
      <c r="P11" s="851"/>
      <c r="Q11" s="245"/>
      <c r="R11" s="852" t="s">
        <v>362</v>
      </c>
      <c r="S11" s="818" t="s">
        <v>366</v>
      </c>
      <c r="T11" s="818"/>
      <c r="U11" s="818"/>
      <c r="V11" s="818"/>
      <c r="W11" s="818"/>
      <c r="X11" s="818"/>
      <c r="Y11" s="818"/>
    </row>
    <row r="12" spans="1:25" ht="15.75" customHeight="1" x14ac:dyDescent="0.15">
      <c r="A12" s="813"/>
      <c r="B12" s="822"/>
      <c r="C12" s="853" t="s">
        <v>368</v>
      </c>
      <c r="D12" s="854"/>
      <c r="E12" s="854"/>
      <c r="F12" s="854"/>
      <c r="G12" s="854"/>
      <c r="H12" s="854"/>
      <c r="I12" s="854"/>
      <c r="J12" s="854"/>
      <c r="K12" s="854"/>
      <c r="L12" s="854"/>
      <c r="M12" s="854"/>
      <c r="N12" s="854"/>
      <c r="O12" s="854"/>
      <c r="P12" s="855"/>
      <c r="Q12" s="246"/>
      <c r="R12" s="852"/>
      <c r="S12" s="818"/>
      <c r="T12" s="818"/>
      <c r="U12" s="818"/>
      <c r="V12" s="818"/>
      <c r="W12" s="818"/>
      <c r="X12" s="818"/>
      <c r="Y12" s="818"/>
    </row>
    <row r="13" spans="1:25" ht="15.75" customHeight="1" x14ac:dyDescent="0.15">
      <c r="A13" s="813"/>
      <c r="B13" s="821" t="s">
        <v>369</v>
      </c>
      <c r="C13" s="815" t="s">
        <v>370</v>
      </c>
      <c r="D13" s="816"/>
      <c r="E13" s="816"/>
      <c r="F13" s="816"/>
      <c r="G13" s="816"/>
      <c r="H13" s="816"/>
      <c r="I13" s="816"/>
      <c r="J13" s="816"/>
      <c r="K13" s="816"/>
      <c r="L13" s="816"/>
      <c r="M13" s="816"/>
      <c r="N13" s="816"/>
      <c r="O13" s="816"/>
      <c r="P13" s="816"/>
      <c r="Q13" s="244"/>
      <c r="R13" s="136" t="s">
        <v>362</v>
      </c>
      <c r="S13" s="818" t="s">
        <v>366</v>
      </c>
      <c r="T13" s="818"/>
      <c r="U13" s="818"/>
      <c r="V13" s="818"/>
      <c r="W13" s="818"/>
      <c r="X13" s="818"/>
      <c r="Y13" s="818"/>
    </row>
    <row r="14" spans="1:25" ht="15.75" customHeight="1" x14ac:dyDescent="0.15">
      <c r="A14" s="813"/>
      <c r="B14" s="822"/>
      <c r="C14" s="815" t="s">
        <v>371</v>
      </c>
      <c r="D14" s="816"/>
      <c r="E14" s="816"/>
      <c r="F14" s="816"/>
      <c r="G14" s="816"/>
      <c r="H14" s="816"/>
      <c r="I14" s="816"/>
      <c r="J14" s="816"/>
      <c r="K14" s="816"/>
      <c r="L14" s="816"/>
      <c r="M14" s="816"/>
      <c r="N14" s="816"/>
      <c r="O14" s="816"/>
      <c r="P14" s="816"/>
      <c r="Q14" s="244"/>
      <c r="R14" s="136" t="s">
        <v>362</v>
      </c>
      <c r="S14" s="818" t="s">
        <v>366</v>
      </c>
      <c r="T14" s="818"/>
      <c r="U14" s="818"/>
      <c r="V14" s="818"/>
      <c r="W14" s="818"/>
      <c r="X14" s="818"/>
      <c r="Y14" s="818"/>
    </row>
    <row r="15" spans="1:25" ht="15.75" customHeight="1" x14ac:dyDescent="0.15">
      <c r="A15" s="814"/>
      <c r="B15" s="135" t="s">
        <v>372</v>
      </c>
      <c r="C15" s="815" t="s">
        <v>373</v>
      </c>
      <c r="D15" s="816"/>
      <c r="E15" s="816"/>
      <c r="F15" s="816"/>
      <c r="G15" s="816"/>
      <c r="H15" s="816"/>
      <c r="I15" s="816"/>
      <c r="J15" s="816"/>
      <c r="K15" s="816"/>
      <c r="L15" s="816"/>
      <c r="M15" s="816"/>
      <c r="N15" s="816"/>
      <c r="O15" s="816"/>
      <c r="P15" s="816"/>
      <c r="Q15" s="244"/>
      <c r="R15" s="136" t="s">
        <v>374</v>
      </c>
      <c r="S15" s="818" t="s">
        <v>366</v>
      </c>
      <c r="T15" s="818"/>
      <c r="U15" s="818"/>
      <c r="V15" s="818"/>
      <c r="W15" s="818"/>
      <c r="X15" s="818"/>
      <c r="Y15" s="818"/>
    </row>
    <row r="16" spans="1:25" ht="15.75" customHeight="1" x14ac:dyDescent="0.15">
      <c r="A16" s="812" t="s">
        <v>375</v>
      </c>
      <c r="B16" s="135" t="s">
        <v>376</v>
      </c>
      <c r="C16" s="815" t="s">
        <v>377</v>
      </c>
      <c r="D16" s="816"/>
      <c r="E16" s="816"/>
      <c r="F16" s="816"/>
      <c r="G16" s="816"/>
      <c r="H16" s="816"/>
      <c r="I16" s="816"/>
      <c r="J16" s="816"/>
      <c r="K16" s="816"/>
      <c r="L16" s="816"/>
      <c r="M16" s="816"/>
      <c r="N16" s="816"/>
      <c r="O16" s="816"/>
      <c r="P16" s="816"/>
      <c r="Q16" s="244"/>
      <c r="R16" s="136" t="s">
        <v>362</v>
      </c>
      <c r="S16" s="818" t="s">
        <v>366</v>
      </c>
      <c r="T16" s="818"/>
      <c r="U16" s="818"/>
      <c r="V16" s="818"/>
      <c r="W16" s="818"/>
      <c r="X16" s="818"/>
      <c r="Y16" s="818"/>
    </row>
    <row r="17" spans="1:25" ht="15.75" customHeight="1" x14ac:dyDescent="0.15">
      <c r="A17" s="813"/>
      <c r="B17" s="135" t="s">
        <v>378</v>
      </c>
      <c r="C17" s="839" t="s">
        <v>379</v>
      </c>
      <c r="D17" s="840"/>
      <c r="E17" s="840"/>
      <c r="F17" s="840"/>
      <c r="G17" s="840"/>
      <c r="H17" s="840"/>
      <c r="I17" s="840"/>
      <c r="J17" s="840"/>
      <c r="K17" s="840"/>
      <c r="L17" s="840"/>
      <c r="M17" s="840"/>
      <c r="N17" s="840"/>
      <c r="O17" s="840"/>
      <c r="P17" s="841"/>
      <c r="Q17" s="244"/>
      <c r="R17" s="136" t="s">
        <v>362</v>
      </c>
      <c r="S17" s="818" t="s">
        <v>366</v>
      </c>
      <c r="T17" s="818"/>
      <c r="U17" s="818"/>
      <c r="V17" s="818"/>
      <c r="W17" s="818"/>
      <c r="X17" s="818"/>
      <c r="Y17" s="818"/>
    </row>
    <row r="18" spans="1:25" ht="15.75" customHeight="1" x14ac:dyDescent="0.15">
      <c r="A18" s="813"/>
      <c r="B18" s="821" t="s">
        <v>380</v>
      </c>
      <c r="C18" s="815" t="s">
        <v>381</v>
      </c>
      <c r="D18" s="816"/>
      <c r="E18" s="816"/>
      <c r="F18" s="816"/>
      <c r="G18" s="816"/>
      <c r="H18" s="816"/>
      <c r="I18" s="816"/>
      <c r="J18" s="816"/>
      <c r="K18" s="816"/>
      <c r="L18" s="816"/>
      <c r="M18" s="816"/>
      <c r="N18" s="816"/>
      <c r="O18" s="816"/>
      <c r="P18" s="817"/>
      <c r="Q18" s="244"/>
      <c r="R18" s="136" t="s">
        <v>362</v>
      </c>
      <c r="S18" s="818" t="s">
        <v>366</v>
      </c>
      <c r="T18" s="818"/>
      <c r="U18" s="818"/>
      <c r="V18" s="818"/>
      <c r="W18" s="818"/>
      <c r="X18" s="818"/>
      <c r="Y18" s="818"/>
    </row>
    <row r="19" spans="1:25" ht="15.75" customHeight="1" x14ac:dyDescent="0.15">
      <c r="A19" s="813"/>
      <c r="B19" s="842"/>
      <c r="C19" s="839" t="s">
        <v>382</v>
      </c>
      <c r="D19" s="840"/>
      <c r="E19" s="840"/>
      <c r="F19" s="840"/>
      <c r="G19" s="840"/>
      <c r="H19" s="840"/>
      <c r="I19" s="840"/>
      <c r="J19" s="840"/>
      <c r="K19" s="840"/>
      <c r="L19" s="840"/>
      <c r="M19" s="840"/>
      <c r="N19" s="840"/>
      <c r="O19" s="840"/>
      <c r="P19" s="841"/>
      <c r="Q19" s="244"/>
      <c r="R19" s="136" t="s">
        <v>383</v>
      </c>
      <c r="S19" s="818" t="s">
        <v>366</v>
      </c>
      <c r="T19" s="818"/>
      <c r="U19" s="818"/>
      <c r="V19" s="818"/>
      <c r="W19" s="818"/>
      <c r="X19" s="818"/>
      <c r="Y19" s="818"/>
    </row>
    <row r="20" spans="1:25" ht="15.75" customHeight="1" x14ac:dyDescent="0.15">
      <c r="A20" s="813"/>
      <c r="B20" s="822"/>
      <c r="C20" s="815" t="s">
        <v>384</v>
      </c>
      <c r="D20" s="816"/>
      <c r="E20" s="816"/>
      <c r="F20" s="816"/>
      <c r="G20" s="816"/>
      <c r="H20" s="816"/>
      <c r="I20" s="816"/>
      <c r="J20" s="816"/>
      <c r="K20" s="816"/>
      <c r="L20" s="816"/>
      <c r="M20" s="816"/>
      <c r="N20" s="816"/>
      <c r="O20" s="816"/>
      <c r="P20" s="817"/>
      <c r="Q20" s="244"/>
      <c r="R20" s="136" t="s">
        <v>374</v>
      </c>
      <c r="S20" s="818" t="s">
        <v>366</v>
      </c>
      <c r="T20" s="818"/>
      <c r="U20" s="818"/>
      <c r="V20" s="818"/>
      <c r="W20" s="818"/>
      <c r="X20" s="818"/>
      <c r="Y20" s="818"/>
    </row>
    <row r="21" spans="1:25" ht="31.5" customHeight="1" x14ac:dyDescent="0.15">
      <c r="A21" s="813"/>
      <c r="B21" s="821" t="s">
        <v>385</v>
      </c>
      <c r="C21" s="843" t="s">
        <v>386</v>
      </c>
      <c r="D21" s="846" t="s">
        <v>387</v>
      </c>
      <c r="E21" s="847"/>
      <c r="F21" s="847"/>
      <c r="G21" s="847"/>
      <c r="H21" s="847"/>
      <c r="I21" s="847"/>
      <c r="J21" s="847"/>
      <c r="K21" s="847"/>
      <c r="L21" s="847"/>
      <c r="M21" s="847"/>
      <c r="N21" s="847"/>
      <c r="O21" s="847"/>
      <c r="P21" s="848"/>
      <c r="Q21" s="244"/>
      <c r="R21" s="136" t="s">
        <v>362</v>
      </c>
      <c r="S21" s="818" t="s">
        <v>366</v>
      </c>
      <c r="T21" s="818"/>
      <c r="U21" s="818"/>
      <c r="V21" s="818"/>
      <c r="W21" s="818"/>
      <c r="X21" s="818"/>
      <c r="Y21" s="818"/>
    </row>
    <row r="22" spans="1:25" ht="31.5" customHeight="1" x14ac:dyDescent="0.15">
      <c r="A22" s="813"/>
      <c r="B22" s="842"/>
      <c r="C22" s="844"/>
      <c r="D22" s="846" t="s">
        <v>493</v>
      </c>
      <c r="E22" s="847"/>
      <c r="F22" s="847"/>
      <c r="G22" s="847"/>
      <c r="H22" s="847"/>
      <c r="I22" s="847"/>
      <c r="J22" s="847"/>
      <c r="K22" s="847"/>
      <c r="L22" s="847"/>
      <c r="M22" s="847"/>
      <c r="N22" s="847"/>
      <c r="O22" s="847"/>
      <c r="P22" s="848"/>
      <c r="Q22" s="244"/>
      <c r="R22" s="136" t="s">
        <v>374</v>
      </c>
      <c r="S22" s="818" t="s">
        <v>366</v>
      </c>
      <c r="T22" s="818"/>
      <c r="U22" s="818"/>
      <c r="V22" s="818"/>
      <c r="W22" s="818"/>
      <c r="X22" s="818"/>
      <c r="Y22" s="818"/>
    </row>
    <row r="23" spans="1:25" ht="31.5" customHeight="1" x14ac:dyDescent="0.15">
      <c r="A23" s="813"/>
      <c r="B23" s="822"/>
      <c r="C23" s="845"/>
      <c r="D23" s="846" t="s">
        <v>388</v>
      </c>
      <c r="E23" s="847"/>
      <c r="F23" s="847"/>
      <c r="G23" s="847"/>
      <c r="H23" s="847"/>
      <c r="I23" s="847"/>
      <c r="J23" s="847"/>
      <c r="K23" s="847"/>
      <c r="L23" s="847"/>
      <c r="M23" s="847"/>
      <c r="N23" s="847"/>
      <c r="O23" s="847"/>
      <c r="P23" s="848"/>
      <c r="Q23" s="244"/>
      <c r="R23" s="136" t="s">
        <v>389</v>
      </c>
      <c r="S23" s="818" t="s">
        <v>366</v>
      </c>
      <c r="T23" s="818"/>
      <c r="U23" s="818"/>
      <c r="V23" s="818"/>
      <c r="W23" s="818"/>
      <c r="X23" s="818"/>
      <c r="Y23" s="818"/>
    </row>
    <row r="24" spans="1:25" ht="15.75" customHeight="1" x14ac:dyDescent="0.15">
      <c r="A24" s="813"/>
      <c r="B24" s="135" t="s">
        <v>390</v>
      </c>
      <c r="C24" s="815" t="s">
        <v>391</v>
      </c>
      <c r="D24" s="816"/>
      <c r="E24" s="816"/>
      <c r="F24" s="816"/>
      <c r="G24" s="816"/>
      <c r="H24" s="816"/>
      <c r="I24" s="816"/>
      <c r="J24" s="816"/>
      <c r="K24" s="816"/>
      <c r="L24" s="816"/>
      <c r="M24" s="816"/>
      <c r="N24" s="816"/>
      <c r="O24" s="816"/>
      <c r="P24" s="817"/>
      <c r="Q24" s="244"/>
      <c r="R24" s="136" t="s">
        <v>362</v>
      </c>
      <c r="S24" s="818" t="s">
        <v>366</v>
      </c>
      <c r="T24" s="818"/>
      <c r="U24" s="818"/>
      <c r="V24" s="818"/>
      <c r="W24" s="818"/>
      <c r="X24" s="818"/>
      <c r="Y24" s="818"/>
    </row>
    <row r="25" spans="1:25" ht="15.75" customHeight="1" x14ac:dyDescent="0.15">
      <c r="A25" s="813"/>
      <c r="B25" s="821" t="s">
        <v>392</v>
      </c>
      <c r="C25" s="815" t="s">
        <v>393</v>
      </c>
      <c r="D25" s="816"/>
      <c r="E25" s="816"/>
      <c r="F25" s="816"/>
      <c r="G25" s="816"/>
      <c r="H25" s="816"/>
      <c r="I25" s="816"/>
      <c r="J25" s="816"/>
      <c r="K25" s="816"/>
      <c r="L25" s="816"/>
      <c r="M25" s="816"/>
      <c r="N25" s="816"/>
      <c r="O25" s="816"/>
      <c r="P25" s="817"/>
      <c r="Q25" s="244"/>
      <c r="R25" s="136" t="s">
        <v>374</v>
      </c>
      <c r="S25" s="818" t="s">
        <v>366</v>
      </c>
      <c r="T25" s="818"/>
      <c r="U25" s="818"/>
      <c r="V25" s="818"/>
      <c r="W25" s="818"/>
      <c r="X25" s="818"/>
      <c r="Y25" s="818"/>
    </row>
    <row r="26" spans="1:25" ht="15.75" customHeight="1" x14ac:dyDescent="0.15">
      <c r="A26" s="814"/>
      <c r="B26" s="822"/>
      <c r="C26" s="815" t="s">
        <v>394</v>
      </c>
      <c r="D26" s="816"/>
      <c r="E26" s="816"/>
      <c r="F26" s="816"/>
      <c r="G26" s="816"/>
      <c r="H26" s="816"/>
      <c r="I26" s="816"/>
      <c r="J26" s="816"/>
      <c r="K26" s="816"/>
      <c r="L26" s="816"/>
      <c r="M26" s="816"/>
      <c r="N26" s="816"/>
      <c r="O26" s="816"/>
      <c r="P26" s="817"/>
      <c r="Q26" s="244"/>
      <c r="R26" s="136" t="s">
        <v>383</v>
      </c>
      <c r="S26" s="818" t="s">
        <v>366</v>
      </c>
      <c r="T26" s="818"/>
      <c r="U26" s="818"/>
      <c r="V26" s="818"/>
      <c r="W26" s="818"/>
      <c r="X26" s="818"/>
      <c r="Y26" s="818"/>
    </row>
    <row r="27" spans="1:25" ht="15.75" customHeight="1" x14ac:dyDescent="0.15">
      <c r="A27" s="812" t="s">
        <v>98</v>
      </c>
      <c r="B27" s="230" t="s">
        <v>395</v>
      </c>
      <c r="C27" s="815" t="s">
        <v>396</v>
      </c>
      <c r="D27" s="816"/>
      <c r="E27" s="816"/>
      <c r="F27" s="816"/>
      <c r="G27" s="816"/>
      <c r="H27" s="816"/>
      <c r="I27" s="816"/>
      <c r="J27" s="816"/>
      <c r="K27" s="816"/>
      <c r="L27" s="816"/>
      <c r="M27" s="816"/>
      <c r="N27" s="816"/>
      <c r="O27" s="816"/>
      <c r="P27" s="817"/>
      <c r="Q27" s="244"/>
      <c r="R27" s="136" t="s">
        <v>362</v>
      </c>
      <c r="S27" s="818" t="s">
        <v>366</v>
      </c>
      <c r="T27" s="818"/>
      <c r="U27" s="818"/>
      <c r="V27" s="818"/>
      <c r="W27" s="818"/>
      <c r="X27" s="818"/>
      <c r="Y27" s="818"/>
    </row>
    <row r="28" spans="1:25" ht="15.75" customHeight="1" x14ac:dyDescent="0.15">
      <c r="A28" s="813"/>
      <c r="B28" s="819" t="s">
        <v>397</v>
      </c>
      <c r="C28" s="815" t="s">
        <v>398</v>
      </c>
      <c r="D28" s="816"/>
      <c r="E28" s="816"/>
      <c r="F28" s="816"/>
      <c r="G28" s="816"/>
      <c r="H28" s="816"/>
      <c r="I28" s="816"/>
      <c r="J28" s="816"/>
      <c r="K28" s="816"/>
      <c r="L28" s="816"/>
      <c r="M28" s="816"/>
      <c r="N28" s="816"/>
      <c r="O28" s="816"/>
      <c r="P28" s="817"/>
      <c r="Q28" s="244"/>
      <c r="R28" s="136" t="s">
        <v>399</v>
      </c>
      <c r="S28" s="818" t="s">
        <v>366</v>
      </c>
      <c r="T28" s="818"/>
      <c r="U28" s="818"/>
      <c r="V28" s="818"/>
      <c r="W28" s="818"/>
      <c r="X28" s="818"/>
      <c r="Y28" s="818"/>
    </row>
    <row r="29" spans="1:25" ht="15.75" customHeight="1" x14ac:dyDescent="0.15">
      <c r="A29" s="813"/>
      <c r="B29" s="820"/>
      <c r="C29" s="815" t="s">
        <v>460</v>
      </c>
      <c r="D29" s="816"/>
      <c r="E29" s="816"/>
      <c r="F29" s="816"/>
      <c r="G29" s="816"/>
      <c r="H29" s="816"/>
      <c r="I29" s="816"/>
      <c r="J29" s="816"/>
      <c r="K29" s="816"/>
      <c r="L29" s="816"/>
      <c r="M29" s="816"/>
      <c r="N29" s="816"/>
      <c r="O29" s="816"/>
      <c r="P29" s="817"/>
      <c r="Q29" s="247"/>
      <c r="R29" s="136" t="s">
        <v>399</v>
      </c>
      <c r="S29" s="818" t="s">
        <v>366</v>
      </c>
      <c r="T29" s="818"/>
      <c r="U29" s="818"/>
      <c r="V29" s="818"/>
      <c r="W29" s="818"/>
      <c r="X29" s="818"/>
      <c r="Y29" s="818"/>
    </row>
    <row r="30" spans="1:25" ht="15.75" customHeight="1" x14ac:dyDescent="0.15">
      <c r="A30" s="814"/>
      <c r="B30" s="252" t="s">
        <v>422</v>
      </c>
      <c r="C30" s="815" t="s">
        <v>423</v>
      </c>
      <c r="D30" s="816"/>
      <c r="E30" s="816"/>
      <c r="F30" s="816"/>
      <c r="G30" s="816"/>
      <c r="H30" s="816"/>
      <c r="I30" s="816"/>
      <c r="J30" s="816"/>
      <c r="K30" s="816"/>
      <c r="L30" s="816"/>
      <c r="M30" s="816"/>
      <c r="N30" s="816"/>
      <c r="O30" s="816"/>
      <c r="P30" s="817"/>
      <c r="Q30" s="244"/>
      <c r="R30" s="234" t="s">
        <v>424</v>
      </c>
      <c r="S30" s="818" t="s">
        <v>366</v>
      </c>
      <c r="T30" s="818"/>
      <c r="U30" s="818"/>
      <c r="V30" s="818"/>
      <c r="W30" s="818"/>
      <c r="X30" s="818"/>
      <c r="Y30" s="818"/>
    </row>
    <row r="31" spans="1:25" ht="15.75" customHeight="1" thickBot="1" x14ac:dyDescent="0.2">
      <c r="A31" s="826"/>
      <c r="B31" s="827"/>
      <c r="C31" s="828" t="s">
        <v>461</v>
      </c>
      <c r="D31" s="829"/>
      <c r="E31" s="829"/>
      <c r="F31" s="829"/>
      <c r="G31" s="829"/>
      <c r="H31" s="829"/>
      <c r="I31" s="829"/>
      <c r="J31" s="829"/>
      <c r="K31" s="829"/>
      <c r="L31" s="829"/>
      <c r="M31" s="829"/>
      <c r="N31" s="829"/>
      <c r="O31" s="829"/>
      <c r="P31" s="829"/>
      <c r="Q31" s="287"/>
      <c r="R31" s="279" t="s">
        <v>383</v>
      </c>
      <c r="S31" s="826"/>
      <c r="T31" s="830"/>
      <c r="U31" s="830"/>
      <c r="V31" s="830"/>
      <c r="W31" s="830"/>
      <c r="X31" s="830"/>
      <c r="Y31" s="827"/>
    </row>
    <row r="32" spans="1:25" ht="19.5" customHeight="1" x14ac:dyDescent="0.15">
      <c r="A32" s="831" t="s">
        <v>400</v>
      </c>
      <c r="B32" s="832"/>
      <c r="C32" s="835" t="s">
        <v>401</v>
      </c>
      <c r="D32" s="835"/>
      <c r="E32" s="835"/>
      <c r="F32" s="835"/>
      <c r="G32" s="835"/>
      <c r="H32" s="835"/>
      <c r="I32" s="835"/>
      <c r="J32" s="835"/>
      <c r="K32" s="835"/>
      <c r="L32" s="835"/>
      <c r="M32" s="835"/>
      <c r="N32" s="835"/>
      <c r="O32" s="835"/>
      <c r="P32" s="835"/>
      <c r="Q32" s="836"/>
      <c r="R32" s="835"/>
      <c r="S32" s="835"/>
      <c r="T32" s="835"/>
      <c r="U32" s="835"/>
      <c r="V32" s="835"/>
      <c r="W32" s="835"/>
      <c r="X32" s="835"/>
      <c r="Y32" s="837"/>
    </row>
    <row r="33" spans="1:25" ht="19.5" customHeight="1" thickBot="1" x14ac:dyDescent="0.2">
      <c r="A33" s="833"/>
      <c r="B33" s="834"/>
      <c r="C33" s="250" t="s">
        <v>399</v>
      </c>
      <c r="D33" s="838" t="s">
        <v>456</v>
      </c>
      <c r="E33" s="838"/>
      <c r="F33" s="251" t="s">
        <v>399</v>
      </c>
      <c r="G33" s="838" t="s">
        <v>457</v>
      </c>
      <c r="H33" s="838"/>
      <c r="I33" s="838"/>
      <c r="J33" s="838"/>
      <c r="K33" s="838"/>
      <c r="L33" s="838"/>
      <c r="M33" s="838"/>
      <c r="N33" s="838"/>
      <c r="O33" s="838"/>
      <c r="P33" s="251" t="s">
        <v>399</v>
      </c>
      <c r="Q33" s="838" t="s">
        <v>458</v>
      </c>
      <c r="R33" s="838"/>
      <c r="S33" s="838"/>
      <c r="T33" s="838"/>
      <c r="U33" s="251" t="s">
        <v>399</v>
      </c>
      <c r="V33" s="838" t="s">
        <v>459</v>
      </c>
      <c r="W33" s="838"/>
      <c r="X33" s="248"/>
      <c r="Y33" s="249"/>
    </row>
    <row r="34" spans="1:25" ht="12" customHeight="1" x14ac:dyDescent="0.15">
      <c r="A34" s="137"/>
      <c r="B34" s="137"/>
      <c r="C34" s="138"/>
      <c r="D34" s="139"/>
      <c r="E34" s="139"/>
      <c r="F34" s="139"/>
      <c r="G34" s="139"/>
      <c r="H34" s="139"/>
      <c r="I34" s="139"/>
      <c r="J34" s="139"/>
      <c r="K34" s="139"/>
      <c r="L34" s="139"/>
      <c r="M34" s="139"/>
      <c r="N34" s="139"/>
      <c r="O34" s="139"/>
      <c r="P34" s="139"/>
      <c r="Q34" s="139"/>
      <c r="R34" s="139"/>
      <c r="S34" s="139"/>
      <c r="T34" s="139"/>
      <c r="U34" s="139"/>
      <c r="V34" s="139"/>
      <c r="W34" s="139"/>
      <c r="X34" s="139"/>
      <c r="Y34" s="139"/>
    </row>
    <row r="35" spans="1:25" ht="17.25" x14ac:dyDescent="0.15">
      <c r="A35" s="117" t="s">
        <v>402</v>
      </c>
      <c r="B35" s="117"/>
      <c r="C35" s="117"/>
      <c r="D35" s="117"/>
      <c r="E35" s="117"/>
      <c r="F35" s="117"/>
      <c r="G35" s="117"/>
      <c r="H35" s="117"/>
      <c r="I35" s="117"/>
      <c r="J35" s="117"/>
      <c r="K35" s="117"/>
      <c r="L35" s="117"/>
      <c r="M35" s="117"/>
      <c r="N35" s="117"/>
      <c r="O35" s="117"/>
      <c r="P35" s="117"/>
      <c r="Q35" s="117"/>
      <c r="R35" s="117"/>
      <c r="S35" s="117"/>
      <c r="T35" s="118"/>
      <c r="U35" s="118"/>
      <c r="V35" s="117"/>
      <c r="W35" s="117"/>
      <c r="X35" s="117"/>
      <c r="Y35" s="117"/>
    </row>
    <row r="36" spans="1:25" ht="12" customHeight="1" x14ac:dyDescent="0.15">
      <c r="A36" s="140"/>
      <c r="B36" s="141"/>
      <c r="C36" s="141"/>
      <c r="D36" s="141"/>
      <c r="E36" s="141"/>
      <c r="F36" s="141"/>
      <c r="G36" s="141"/>
      <c r="H36" s="141"/>
      <c r="I36" s="141"/>
      <c r="J36" s="141"/>
      <c r="K36" s="141"/>
      <c r="L36" s="141"/>
      <c r="M36" s="141"/>
      <c r="N36" s="141"/>
      <c r="O36" s="141"/>
      <c r="P36" s="141"/>
      <c r="Q36" s="141"/>
      <c r="R36" s="141"/>
      <c r="S36" s="141"/>
      <c r="T36" s="141"/>
      <c r="U36" s="141"/>
      <c r="V36" s="823" t="s">
        <v>403</v>
      </c>
      <c r="W36" s="824"/>
      <c r="X36" s="824"/>
      <c r="Y36" s="825"/>
    </row>
    <row r="37" spans="1:25" ht="12" customHeight="1" x14ac:dyDescent="0.15">
      <c r="A37" s="142" t="s">
        <v>404</v>
      </c>
      <c r="B37" s="143"/>
      <c r="C37" s="143"/>
      <c r="D37" s="143"/>
      <c r="E37" s="143"/>
      <c r="F37" s="143"/>
      <c r="G37" s="143"/>
      <c r="H37" s="143"/>
      <c r="I37" s="143"/>
      <c r="J37" s="143" t="s">
        <v>405</v>
      </c>
      <c r="K37" s="143"/>
      <c r="L37" s="143"/>
      <c r="M37" s="143"/>
      <c r="N37" s="143"/>
      <c r="O37" s="143"/>
      <c r="P37" s="143"/>
      <c r="Q37" s="143"/>
      <c r="R37" s="143"/>
      <c r="S37" s="144"/>
      <c r="T37" s="144"/>
      <c r="U37" s="145"/>
      <c r="V37" s="146"/>
      <c r="W37" s="122"/>
      <c r="X37" s="122"/>
      <c r="Y37" s="123"/>
    </row>
    <row r="38" spans="1:25" ht="17.25" x14ac:dyDescent="0.15">
      <c r="A38" s="147"/>
      <c r="B38" s="117" t="s">
        <v>406</v>
      </c>
      <c r="C38" s="117"/>
      <c r="D38" s="117"/>
      <c r="E38" s="117"/>
      <c r="F38" s="117"/>
      <c r="G38" s="117"/>
      <c r="H38" s="117"/>
      <c r="I38" s="117"/>
      <c r="J38" s="117"/>
      <c r="K38" s="117" t="s">
        <v>406</v>
      </c>
      <c r="L38" s="117"/>
      <c r="M38" s="117"/>
      <c r="N38" s="117"/>
      <c r="O38" s="117"/>
      <c r="P38" s="117"/>
      <c r="Q38" s="117"/>
      <c r="R38" s="117"/>
      <c r="S38" s="148"/>
      <c r="T38" s="148"/>
      <c r="U38" s="148"/>
      <c r="V38" s="149"/>
      <c r="W38" s="148"/>
      <c r="X38" s="148"/>
      <c r="Y38" s="150"/>
    </row>
    <row r="39" spans="1:25" x14ac:dyDescent="0.15">
      <c r="A39" s="151"/>
      <c r="B39" s="152"/>
      <c r="C39" s="152"/>
      <c r="D39" s="152"/>
      <c r="E39" s="152"/>
      <c r="F39" s="152"/>
      <c r="G39" s="152"/>
      <c r="H39" s="152"/>
      <c r="I39" s="152"/>
      <c r="J39" s="152"/>
      <c r="K39" s="152"/>
      <c r="L39" s="152"/>
      <c r="M39" s="152"/>
      <c r="N39" s="152"/>
      <c r="O39" s="152"/>
      <c r="P39" s="152"/>
      <c r="Q39" s="152"/>
      <c r="R39" s="152"/>
      <c r="S39" s="148"/>
      <c r="T39" s="148"/>
      <c r="U39" s="148"/>
      <c r="V39" s="149"/>
      <c r="W39" s="148"/>
      <c r="X39" s="148"/>
      <c r="Y39" s="150"/>
    </row>
    <row r="40" spans="1:25" x14ac:dyDescent="0.15">
      <c r="A40" s="142" t="s">
        <v>407</v>
      </c>
      <c r="B40" s="143"/>
      <c r="C40" s="143"/>
      <c r="D40" s="143"/>
      <c r="E40" s="143"/>
      <c r="F40" s="143"/>
      <c r="G40" s="143"/>
      <c r="H40" s="143"/>
      <c r="I40" s="143"/>
      <c r="J40" s="143"/>
      <c r="K40" s="143"/>
      <c r="L40" s="143"/>
      <c r="M40" s="143"/>
      <c r="N40" s="143"/>
      <c r="O40" s="143"/>
      <c r="P40" s="143"/>
      <c r="Q40" s="143"/>
      <c r="R40" s="143"/>
      <c r="S40" s="144"/>
      <c r="T40" s="144"/>
      <c r="U40" s="145"/>
      <c r="V40" s="153"/>
      <c r="W40" s="154"/>
      <c r="X40" s="154"/>
      <c r="Y40" s="155"/>
    </row>
    <row r="41" spans="1:25" x14ac:dyDescent="0.15">
      <c r="A41" s="142"/>
      <c r="B41" s="143" t="s">
        <v>408</v>
      </c>
      <c r="C41" s="143"/>
      <c r="D41" s="143"/>
      <c r="E41" s="143"/>
      <c r="F41" s="143"/>
      <c r="G41" s="143"/>
      <c r="H41" s="143"/>
      <c r="I41" s="143"/>
      <c r="J41" s="143"/>
      <c r="K41" s="143"/>
      <c r="L41" s="143"/>
      <c r="M41" s="143" t="s">
        <v>409</v>
      </c>
      <c r="N41" s="143"/>
      <c r="O41" s="143"/>
      <c r="P41" s="143"/>
      <c r="Q41" s="143"/>
      <c r="R41" s="143"/>
      <c r="S41" s="143"/>
      <c r="T41" s="143"/>
      <c r="U41" s="143"/>
      <c r="V41" s="143"/>
      <c r="W41" s="143"/>
      <c r="X41" s="143"/>
      <c r="Y41" s="156"/>
    </row>
    <row r="42" spans="1:25" x14ac:dyDescent="0.15">
      <c r="A42" s="142"/>
      <c r="B42" s="143" t="s">
        <v>410</v>
      </c>
      <c r="C42" s="143"/>
      <c r="D42" s="143"/>
      <c r="E42" s="143"/>
      <c r="F42" s="143"/>
      <c r="G42" s="143"/>
      <c r="H42" s="143"/>
      <c r="I42" s="143"/>
      <c r="J42" s="143"/>
      <c r="K42" s="143"/>
      <c r="L42" s="143"/>
      <c r="M42" s="143"/>
      <c r="N42" s="143"/>
      <c r="O42" s="143"/>
      <c r="P42" s="143"/>
      <c r="Q42" s="143"/>
      <c r="R42" s="143"/>
      <c r="S42" s="143"/>
      <c r="T42" s="143"/>
      <c r="U42" s="143"/>
      <c r="V42" s="143"/>
      <c r="W42" s="143"/>
      <c r="X42" s="143"/>
      <c r="Y42" s="156"/>
    </row>
    <row r="43" spans="1:25" ht="15" customHeight="1" x14ac:dyDescent="0.15">
      <c r="A43" s="151"/>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7"/>
    </row>
    <row r="44" spans="1:25" ht="15" customHeight="1" x14ac:dyDescent="0.15">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7"/>
    </row>
    <row r="45" spans="1:25" ht="15" customHeight="1" x14ac:dyDescent="0.15">
      <c r="A45" s="158"/>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60"/>
    </row>
    <row r="46" spans="1:25" ht="15" customHeight="1" x14ac:dyDescent="0.15">
      <c r="A46" s="161"/>
      <c r="B46" s="162"/>
      <c r="C46" s="162"/>
      <c r="D46" s="162"/>
      <c r="E46" s="162"/>
      <c r="F46" s="162"/>
      <c r="G46" s="162"/>
      <c r="H46" s="162"/>
      <c r="I46" s="162"/>
      <c r="J46" s="162"/>
      <c r="K46" s="162"/>
      <c r="L46" s="162"/>
      <c r="M46" s="162"/>
      <c r="N46" s="162"/>
      <c r="O46" s="162"/>
      <c r="P46" s="162"/>
      <c r="Q46" s="162"/>
      <c r="R46" s="162"/>
      <c r="S46" s="162"/>
      <c r="T46" s="162"/>
      <c r="U46" s="162"/>
      <c r="V46" s="162"/>
      <c r="W46" s="162"/>
      <c r="X46" s="162"/>
      <c r="Y46" s="163"/>
    </row>
  </sheetData>
  <sheetProtection algorithmName="SHA-512" hashValue="o276a3fS/0SNPaGfFOL1Q/Cbzm1wxWUfT4lnEndsFTRrXmiyr+dwnYAM+hH3KrU7cHvzvZO0sqnzkyY0xcX4og==" saltValue="qhwNl0B5PBQYXq26TUpCRQ==" spinCount="100000" sheet="1" objects="1" scenarios="1"/>
  <mergeCells count="80">
    <mergeCell ref="D5:F5"/>
    <mergeCell ref="H5:J5"/>
    <mergeCell ref="L5:N5"/>
    <mergeCell ref="P5:Y6"/>
    <mergeCell ref="A7:P8"/>
    <mergeCell ref="Q7:Y7"/>
    <mergeCell ref="S8:Y8"/>
    <mergeCell ref="P1:Q1"/>
    <mergeCell ref="R1:Y1"/>
    <mergeCell ref="D2:N2"/>
    <mergeCell ref="D3:N3"/>
    <mergeCell ref="P3:Y4"/>
    <mergeCell ref="D4:F4"/>
    <mergeCell ref="H4:J4"/>
    <mergeCell ref="L4:N4"/>
    <mergeCell ref="A9:A15"/>
    <mergeCell ref="C9:P9"/>
    <mergeCell ref="S9:Y9"/>
    <mergeCell ref="C10:P10"/>
    <mergeCell ref="S10:Y10"/>
    <mergeCell ref="B11:B12"/>
    <mergeCell ref="C11:P11"/>
    <mergeCell ref="R11:R12"/>
    <mergeCell ref="S11:Y12"/>
    <mergeCell ref="C12:P12"/>
    <mergeCell ref="B13:B14"/>
    <mergeCell ref="C13:P13"/>
    <mergeCell ref="S13:Y13"/>
    <mergeCell ref="C14:P14"/>
    <mergeCell ref="C21:C23"/>
    <mergeCell ref="D21:P21"/>
    <mergeCell ref="C15:P15"/>
    <mergeCell ref="S15:Y15"/>
    <mergeCell ref="S21:Y21"/>
    <mergeCell ref="D22:P22"/>
    <mergeCell ref="S22:Y22"/>
    <mergeCell ref="D23:P23"/>
    <mergeCell ref="S23:Y23"/>
    <mergeCell ref="S24:Y24"/>
    <mergeCell ref="S29:Y29"/>
    <mergeCell ref="S14:Y14"/>
    <mergeCell ref="A16:A26"/>
    <mergeCell ref="C16:P16"/>
    <mergeCell ref="S16:Y16"/>
    <mergeCell ref="C17:P17"/>
    <mergeCell ref="S17:Y17"/>
    <mergeCell ref="B18:B20"/>
    <mergeCell ref="C18:P18"/>
    <mergeCell ref="S18:Y18"/>
    <mergeCell ref="C19:P19"/>
    <mergeCell ref="S19:Y19"/>
    <mergeCell ref="C20:P20"/>
    <mergeCell ref="S20:Y20"/>
    <mergeCell ref="B21:B23"/>
    <mergeCell ref="V36:Y36"/>
    <mergeCell ref="A31:B31"/>
    <mergeCell ref="C31:P31"/>
    <mergeCell ref="S31:Y31"/>
    <mergeCell ref="A32:B33"/>
    <mergeCell ref="C32:Y32"/>
    <mergeCell ref="D33:E33"/>
    <mergeCell ref="G33:O33"/>
    <mergeCell ref="Q33:T33"/>
    <mergeCell ref="V33:W33"/>
    <mergeCell ref="A3:C3"/>
    <mergeCell ref="A27:A30"/>
    <mergeCell ref="C30:P30"/>
    <mergeCell ref="S30:Y30"/>
    <mergeCell ref="C27:P27"/>
    <mergeCell ref="S27:Y27"/>
    <mergeCell ref="B28:B29"/>
    <mergeCell ref="C28:P28"/>
    <mergeCell ref="S28:Y28"/>
    <mergeCell ref="C29:P29"/>
    <mergeCell ref="B25:B26"/>
    <mergeCell ref="C25:P25"/>
    <mergeCell ref="S25:Y25"/>
    <mergeCell ref="C26:P26"/>
    <mergeCell ref="S26:Y26"/>
    <mergeCell ref="C24:P24"/>
  </mergeCells>
  <phoneticPr fontId="2"/>
  <printOptions horizontalCentered="1" verticalCentered="1"/>
  <pageMargins left="0.7086614173228347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45"/>
  <sheetViews>
    <sheetView showGridLines="0" zoomScaleNormal="100" workbookViewId="0"/>
  </sheetViews>
  <sheetFormatPr defaultColWidth="2.625" defaultRowHeight="16.5" customHeight="1" x14ac:dyDescent="0.15"/>
  <cols>
    <col min="1" max="34" width="2.625" style="102"/>
    <col min="35" max="35" width="1" style="102" customWidth="1"/>
    <col min="36" max="36" width="2.625" style="102"/>
    <col min="37" max="37" width="2.5" style="102" customWidth="1"/>
    <col min="38" max="16384" width="2.625" style="102"/>
  </cols>
  <sheetData>
    <row r="1" spans="1:35" ht="25.5" customHeight="1" x14ac:dyDescent="0.15">
      <c r="A1" s="164" t="s">
        <v>494</v>
      </c>
      <c r="B1" s="165"/>
      <c r="C1" s="165"/>
      <c r="D1" s="165"/>
      <c r="E1" s="165"/>
      <c r="F1" s="165"/>
      <c r="G1" s="165"/>
      <c r="H1" s="165"/>
      <c r="I1" s="165"/>
      <c r="J1" s="165"/>
      <c r="K1" s="165"/>
      <c r="L1" s="165"/>
      <c r="M1" s="165"/>
      <c r="N1" s="165"/>
      <c r="O1" s="165"/>
      <c r="P1" s="165"/>
      <c r="Q1" s="165"/>
      <c r="R1" s="165"/>
      <c r="S1" s="165"/>
      <c r="T1" s="165"/>
      <c r="U1" s="165"/>
      <c r="V1" s="165"/>
      <c r="W1" s="908" t="s">
        <v>1</v>
      </c>
      <c r="X1" s="909"/>
      <c r="Y1" s="909"/>
      <c r="Z1" s="909"/>
      <c r="AA1" s="910"/>
      <c r="AB1" s="911" t="str">
        <f>IF(id="","",id)</f>
        <v/>
      </c>
      <c r="AC1" s="912"/>
      <c r="AD1" s="912"/>
      <c r="AE1" s="912"/>
      <c r="AF1" s="912"/>
      <c r="AG1" s="913"/>
      <c r="AI1" s="102">
        <f>tourokukbn</f>
        <v>0</v>
      </c>
    </row>
    <row r="2" spans="1:35" ht="16.5" customHeight="1" x14ac:dyDescent="0.15">
      <c r="A2" s="165"/>
      <c r="B2" s="875" t="s">
        <v>488</v>
      </c>
      <c r="C2" s="875"/>
      <c r="D2" s="875"/>
      <c r="E2" s="875"/>
      <c r="F2" s="875"/>
      <c r="G2" s="875"/>
      <c r="H2" s="875"/>
      <c r="I2" s="875"/>
      <c r="J2" s="875"/>
      <c r="K2" s="875"/>
      <c r="L2" s="875"/>
      <c r="M2" s="875"/>
      <c r="N2" s="875"/>
      <c r="O2" s="875"/>
      <c r="P2" s="875"/>
      <c r="Q2" s="875"/>
      <c r="R2" s="875"/>
      <c r="S2" s="875"/>
      <c r="T2" s="875"/>
      <c r="U2" s="875"/>
      <c r="V2" s="875"/>
      <c r="W2" s="875"/>
      <c r="X2" s="875"/>
      <c r="Y2" s="875"/>
      <c r="Z2" s="875"/>
      <c r="AA2" s="875"/>
      <c r="AB2" s="875"/>
      <c r="AC2" s="875"/>
      <c r="AD2" s="875"/>
      <c r="AE2" s="875"/>
      <c r="AF2" s="875"/>
      <c r="AG2" s="165"/>
    </row>
    <row r="3" spans="1:35" ht="16.5" customHeight="1" x14ac:dyDescent="0.15">
      <c r="A3" s="165"/>
      <c r="B3" s="875"/>
      <c r="C3" s="875"/>
      <c r="D3" s="875"/>
      <c r="E3" s="875"/>
      <c r="F3" s="875"/>
      <c r="G3" s="875"/>
      <c r="H3" s="875"/>
      <c r="I3" s="875"/>
      <c r="J3" s="875"/>
      <c r="K3" s="875"/>
      <c r="L3" s="875"/>
      <c r="M3" s="875"/>
      <c r="N3" s="875"/>
      <c r="O3" s="875"/>
      <c r="P3" s="875"/>
      <c r="Q3" s="875"/>
      <c r="R3" s="875"/>
      <c r="S3" s="875"/>
      <c r="T3" s="875"/>
      <c r="U3" s="875"/>
      <c r="V3" s="875"/>
      <c r="W3" s="875"/>
      <c r="X3" s="875"/>
      <c r="Y3" s="875"/>
      <c r="Z3" s="875"/>
      <c r="AA3" s="875"/>
      <c r="AB3" s="875"/>
      <c r="AC3" s="875"/>
      <c r="AD3" s="875"/>
      <c r="AE3" s="875"/>
      <c r="AF3" s="875"/>
      <c r="AG3" s="165"/>
    </row>
    <row r="4" spans="1:35" ht="16.5" customHeight="1" x14ac:dyDescent="0.15">
      <c r="A4" s="165"/>
      <c r="B4" s="165"/>
      <c r="C4" s="165"/>
      <c r="D4" s="165"/>
      <c r="E4" s="165"/>
      <c r="F4" s="165"/>
      <c r="G4" s="914" t="s">
        <v>311</v>
      </c>
      <c r="H4" s="915"/>
      <c r="I4" s="915"/>
      <c r="J4" s="915"/>
      <c r="K4" s="915"/>
      <c r="L4" s="915"/>
      <c r="M4" s="915"/>
      <c r="N4" s="915"/>
      <c r="O4" s="915"/>
      <c r="P4" s="915"/>
      <c r="Q4" s="915"/>
      <c r="R4" s="915"/>
      <c r="S4" s="915"/>
      <c r="T4" s="915"/>
      <c r="U4" s="915"/>
      <c r="V4" s="915"/>
      <c r="W4" s="915"/>
      <c r="X4" s="915"/>
      <c r="Y4" s="915"/>
      <c r="Z4" s="915"/>
      <c r="AA4" s="915"/>
      <c r="AB4" s="915"/>
      <c r="AC4" s="165"/>
      <c r="AD4" s="165"/>
      <c r="AE4" s="165"/>
      <c r="AF4" s="165"/>
      <c r="AG4" s="165"/>
    </row>
    <row r="5" spans="1:35" ht="16.5" customHeight="1" x14ac:dyDescent="0.15">
      <c r="A5" s="165"/>
      <c r="B5" s="165"/>
      <c r="C5" s="165"/>
      <c r="D5" s="165"/>
      <c r="E5" s="165"/>
      <c r="F5" s="165"/>
      <c r="G5" s="915"/>
      <c r="H5" s="915"/>
      <c r="I5" s="915"/>
      <c r="J5" s="915"/>
      <c r="K5" s="915"/>
      <c r="L5" s="915"/>
      <c r="M5" s="915"/>
      <c r="N5" s="915"/>
      <c r="O5" s="915"/>
      <c r="P5" s="915"/>
      <c r="Q5" s="915"/>
      <c r="R5" s="915"/>
      <c r="S5" s="915"/>
      <c r="T5" s="915"/>
      <c r="U5" s="915"/>
      <c r="V5" s="915"/>
      <c r="W5" s="915"/>
      <c r="X5" s="915"/>
      <c r="Y5" s="915"/>
      <c r="Z5" s="915"/>
      <c r="AA5" s="915"/>
      <c r="AB5" s="915"/>
      <c r="AC5" s="165"/>
      <c r="AD5" s="165"/>
      <c r="AE5" s="165"/>
      <c r="AF5" s="165"/>
      <c r="AG5" s="165"/>
    </row>
    <row r="6" spans="1:35" ht="16.5" customHeight="1" x14ac:dyDescent="0.15">
      <c r="A6" s="165"/>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row>
    <row r="7" spans="1:35" ht="16.5" customHeight="1" x14ac:dyDescent="0.15">
      <c r="A7" s="165"/>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row>
    <row r="8" spans="1:35" ht="16.5" customHeight="1" x14ac:dyDescent="0.1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row>
    <row r="9" spans="1:35" ht="16.5" customHeight="1" x14ac:dyDescent="0.15">
      <c r="A9" s="165"/>
      <c r="B9" s="165"/>
      <c r="C9" s="165"/>
      <c r="D9" s="165"/>
      <c r="E9" s="165"/>
      <c r="F9" s="165"/>
      <c r="G9" s="165"/>
      <c r="H9" s="165"/>
      <c r="I9" s="165"/>
      <c r="J9" s="165"/>
      <c r="K9" s="165"/>
      <c r="L9" s="165"/>
      <c r="M9" s="165"/>
      <c r="N9" s="165"/>
      <c r="O9" s="165"/>
      <c r="P9" s="165"/>
      <c r="Q9" s="165"/>
      <c r="R9" s="165"/>
      <c r="S9" s="165"/>
      <c r="T9" s="165"/>
      <c r="U9" s="916" t="s">
        <v>335</v>
      </c>
      <c r="V9" s="917"/>
      <c r="W9" s="906"/>
      <c r="X9" s="906"/>
      <c r="Y9" s="166" t="s">
        <v>58</v>
      </c>
      <c r="Z9" s="907"/>
      <c r="AA9" s="907"/>
      <c r="AB9" s="166" t="s">
        <v>129</v>
      </c>
      <c r="AC9" s="907"/>
      <c r="AD9" s="907"/>
      <c r="AE9" s="166" t="s">
        <v>304</v>
      </c>
      <c r="AF9" s="165"/>
      <c r="AG9" s="165"/>
    </row>
    <row r="10" spans="1:35" ht="16.5" customHeight="1" x14ac:dyDescent="0.15">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row>
    <row r="11" spans="1:35" ht="16.5" customHeight="1" x14ac:dyDescent="0.1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row>
    <row r="12" spans="1:35" s="105" customFormat="1" ht="16.5" customHeight="1" x14ac:dyDescent="0.15">
      <c r="A12" s="167"/>
      <c r="B12" s="167"/>
      <c r="C12" s="902" t="s">
        <v>303</v>
      </c>
      <c r="D12" s="903"/>
      <c r="E12" s="903"/>
      <c r="F12" s="903"/>
      <c r="G12" s="903"/>
      <c r="H12" s="903"/>
      <c r="I12" s="903"/>
      <c r="J12" s="903"/>
      <c r="K12" s="903"/>
      <c r="L12" s="903"/>
      <c r="M12" s="903"/>
      <c r="N12" s="903"/>
      <c r="O12" s="904"/>
      <c r="P12" s="905"/>
      <c r="Q12" s="905"/>
      <c r="R12" s="905"/>
      <c r="S12" s="905"/>
      <c r="T12" s="905"/>
      <c r="U12" s="905"/>
      <c r="V12" s="905"/>
      <c r="W12" s="905"/>
      <c r="X12" s="905"/>
      <c r="Y12" s="905"/>
      <c r="Z12" s="905"/>
      <c r="AA12" s="905"/>
      <c r="AB12" s="905"/>
      <c r="AC12" s="905"/>
      <c r="AD12" s="905"/>
      <c r="AE12" s="905"/>
      <c r="AF12" s="167"/>
      <c r="AG12" s="167"/>
    </row>
    <row r="13" spans="1:35" ht="16.5" customHeight="1" x14ac:dyDescent="0.15">
      <c r="A13" s="165"/>
      <c r="B13" s="165"/>
      <c r="C13" s="165"/>
      <c r="D13" s="165"/>
      <c r="E13" s="168"/>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row>
    <row r="14" spans="1:35" ht="16.5" customHeight="1" x14ac:dyDescent="0.1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row>
    <row r="15" spans="1:35" ht="16.5" customHeight="1" thickBot="1" x14ac:dyDescent="0.2">
      <c r="A15" s="165"/>
      <c r="B15" s="165"/>
      <c r="C15" s="165"/>
      <c r="D15" s="165"/>
      <c r="E15" s="165"/>
      <c r="F15" s="165"/>
      <c r="G15" s="169" t="s">
        <v>495</v>
      </c>
      <c r="H15" s="169"/>
      <c r="I15" s="169"/>
      <c r="J15" s="169"/>
      <c r="K15" s="169"/>
      <c r="L15" s="169"/>
      <c r="M15" s="169"/>
      <c r="N15" s="169"/>
      <c r="O15" s="169"/>
      <c r="P15" s="169"/>
      <c r="Q15" s="169"/>
      <c r="R15" s="169"/>
      <c r="S15" s="169"/>
      <c r="T15" s="170"/>
      <c r="U15" s="170"/>
      <c r="V15" s="170"/>
      <c r="W15" s="170"/>
      <c r="X15" s="170"/>
      <c r="Y15" s="170"/>
      <c r="Z15" s="170"/>
      <c r="AA15" s="170"/>
      <c r="AB15" s="170"/>
      <c r="AC15" s="170"/>
      <c r="AD15" s="170"/>
      <c r="AE15" s="170"/>
      <c r="AF15" s="165"/>
      <c r="AG15" s="171"/>
      <c r="AH15" s="104"/>
    </row>
    <row r="16" spans="1:35" ht="18" customHeight="1" x14ac:dyDescent="0.15">
      <c r="A16" s="165"/>
      <c r="B16" s="165"/>
      <c r="C16" s="165"/>
      <c r="D16" s="165"/>
      <c r="E16" s="165"/>
      <c r="F16" s="172"/>
      <c r="G16" s="880" t="s">
        <v>412</v>
      </c>
      <c r="H16" s="880"/>
      <c r="I16" s="880"/>
      <c r="J16" s="880"/>
      <c r="K16" s="880"/>
      <c r="L16" s="881"/>
      <c r="M16" s="884" t="str">
        <f>IF(headofficeaddress1="","入力シートに本社所在地（都道府県）を入力してください",headofficeaddress1)</f>
        <v>入力シートに本社所在地（都道府県）を入力してください</v>
      </c>
      <c r="N16" s="885"/>
      <c r="O16" s="885"/>
      <c r="P16" s="885"/>
      <c r="Q16" s="885"/>
      <c r="R16" s="885"/>
      <c r="S16" s="885"/>
      <c r="T16" s="885"/>
      <c r="U16" s="885"/>
      <c r="V16" s="885"/>
      <c r="W16" s="885"/>
      <c r="X16" s="885"/>
      <c r="Y16" s="885"/>
      <c r="Z16" s="885"/>
      <c r="AA16" s="885"/>
      <c r="AB16" s="885"/>
      <c r="AC16" s="885"/>
      <c r="AD16" s="885"/>
      <c r="AE16" s="886"/>
      <c r="AF16" s="165"/>
      <c r="AG16" s="173"/>
      <c r="AH16" s="104"/>
    </row>
    <row r="17" spans="1:34" ht="18" customHeight="1" x14ac:dyDescent="0.15">
      <c r="A17" s="165"/>
      <c r="B17" s="165"/>
      <c r="C17" s="165"/>
      <c r="D17" s="165"/>
      <c r="E17" s="165"/>
      <c r="F17" s="172"/>
      <c r="G17" s="880"/>
      <c r="H17" s="880"/>
      <c r="I17" s="880"/>
      <c r="J17" s="880"/>
      <c r="K17" s="880"/>
      <c r="L17" s="881"/>
      <c r="M17" s="887" t="str">
        <f>IF(headofficeaddress2="","入力シートに本社所在地（市区町村　町丁字）を入力してください",headofficeaddress2)</f>
        <v>入力シートに本社所在地（市区町村　町丁字）を入力してください</v>
      </c>
      <c r="N17" s="888"/>
      <c r="O17" s="888"/>
      <c r="P17" s="888"/>
      <c r="Q17" s="888"/>
      <c r="R17" s="888"/>
      <c r="S17" s="888"/>
      <c r="T17" s="888"/>
      <c r="U17" s="888"/>
      <c r="V17" s="888"/>
      <c r="W17" s="888"/>
      <c r="X17" s="888"/>
      <c r="Y17" s="888"/>
      <c r="Z17" s="888"/>
      <c r="AA17" s="888"/>
      <c r="AB17" s="888"/>
      <c r="AC17" s="888"/>
      <c r="AD17" s="888"/>
      <c r="AE17" s="889"/>
      <c r="AF17" s="165"/>
      <c r="AG17" s="174"/>
      <c r="AH17" s="104"/>
    </row>
    <row r="18" spans="1:34" ht="18" customHeight="1" x14ac:dyDescent="0.15">
      <c r="A18" s="165"/>
      <c r="B18" s="165"/>
      <c r="C18" s="165"/>
      <c r="D18" s="165"/>
      <c r="E18" s="165"/>
      <c r="F18" s="172"/>
      <c r="G18" s="882"/>
      <c r="H18" s="882"/>
      <c r="I18" s="882"/>
      <c r="J18" s="882"/>
      <c r="K18" s="882"/>
      <c r="L18" s="883"/>
      <c r="M18" s="890" t="str">
        <f>IF(headofficeaddress3="","入力シートに本社所在地（丁目番地）を入力してください",headofficeaddress3)</f>
        <v>入力シートに本社所在地（丁目番地）を入力してください</v>
      </c>
      <c r="N18" s="891">
        <v>5</v>
      </c>
      <c r="O18" s="891">
        <v>5</v>
      </c>
      <c r="P18" s="891">
        <v>5</v>
      </c>
      <c r="Q18" s="891">
        <v>5</v>
      </c>
      <c r="R18" s="891">
        <v>5</v>
      </c>
      <c r="S18" s="891">
        <v>5</v>
      </c>
      <c r="T18" s="891">
        <v>5</v>
      </c>
      <c r="U18" s="891">
        <v>5</v>
      </c>
      <c r="V18" s="891">
        <v>5</v>
      </c>
      <c r="W18" s="891">
        <v>5</v>
      </c>
      <c r="X18" s="891">
        <v>5</v>
      </c>
      <c r="Y18" s="891">
        <v>5</v>
      </c>
      <c r="Z18" s="891">
        <v>5</v>
      </c>
      <c r="AA18" s="891">
        <v>5</v>
      </c>
      <c r="AB18" s="891">
        <v>5</v>
      </c>
      <c r="AC18" s="891">
        <v>5</v>
      </c>
      <c r="AD18" s="891">
        <v>5</v>
      </c>
      <c r="AE18" s="892">
        <v>5</v>
      </c>
      <c r="AF18" s="165"/>
      <c r="AG18" s="171"/>
      <c r="AH18" s="104"/>
    </row>
    <row r="19" spans="1:34" ht="16.5" customHeight="1" x14ac:dyDescent="0.15">
      <c r="A19" s="165"/>
      <c r="B19" s="165"/>
      <c r="C19" s="165"/>
      <c r="D19" s="165"/>
      <c r="E19" s="165"/>
      <c r="F19" s="172"/>
      <c r="G19" s="893" t="s">
        <v>462</v>
      </c>
      <c r="H19" s="894"/>
      <c r="I19" s="894"/>
      <c r="J19" s="894"/>
      <c r="K19" s="894"/>
      <c r="L19" s="895"/>
      <c r="M19" s="887" t="str">
        <f>IF(headofficename="","入力シートに本社（商号又は名称）を入力してください",headofficename)</f>
        <v>入力シートに本社（商号又は名称）を入力してください</v>
      </c>
      <c r="N19" s="897">
        <v>5</v>
      </c>
      <c r="O19" s="897">
        <v>5</v>
      </c>
      <c r="P19" s="897">
        <v>5</v>
      </c>
      <c r="Q19" s="897">
        <v>5</v>
      </c>
      <c r="R19" s="897">
        <v>5</v>
      </c>
      <c r="S19" s="897">
        <v>5</v>
      </c>
      <c r="T19" s="897">
        <v>5</v>
      </c>
      <c r="U19" s="897">
        <v>5</v>
      </c>
      <c r="V19" s="897">
        <v>5</v>
      </c>
      <c r="W19" s="897">
        <v>5</v>
      </c>
      <c r="X19" s="897">
        <v>5</v>
      </c>
      <c r="Y19" s="897">
        <v>5</v>
      </c>
      <c r="Z19" s="897">
        <v>5</v>
      </c>
      <c r="AA19" s="897">
        <v>5</v>
      </c>
      <c r="AB19" s="897">
        <v>5</v>
      </c>
      <c r="AC19" s="897">
        <v>5</v>
      </c>
      <c r="AD19" s="897">
        <v>5</v>
      </c>
      <c r="AE19" s="898">
        <v>5</v>
      </c>
      <c r="AF19" s="165"/>
      <c r="AG19" s="173"/>
      <c r="AH19" s="104"/>
    </row>
    <row r="20" spans="1:34" ht="16.5" customHeight="1" x14ac:dyDescent="0.15">
      <c r="A20" s="165"/>
      <c r="B20" s="165"/>
      <c r="C20" s="165"/>
      <c r="D20" s="165"/>
      <c r="E20" s="165"/>
      <c r="F20" s="172"/>
      <c r="G20" s="896"/>
      <c r="H20" s="882"/>
      <c r="I20" s="882"/>
      <c r="J20" s="882"/>
      <c r="K20" s="882"/>
      <c r="L20" s="883"/>
      <c r="M20" s="899" t="s">
        <v>329</v>
      </c>
      <c r="N20" s="900">
        <v>5</v>
      </c>
      <c r="O20" s="900">
        <v>5</v>
      </c>
      <c r="P20" s="900">
        <v>5</v>
      </c>
      <c r="Q20" s="900">
        <v>5</v>
      </c>
      <c r="R20" s="900">
        <v>5</v>
      </c>
      <c r="S20" s="900">
        <v>5</v>
      </c>
      <c r="T20" s="900">
        <v>5</v>
      </c>
      <c r="U20" s="900">
        <v>5</v>
      </c>
      <c r="V20" s="900">
        <v>5</v>
      </c>
      <c r="W20" s="900">
        <v>5</v>
      </c>
      <c r="X20" s="900">
        <v>5</v>
      </c>
      <c r="Y20" s="900">
        <v>5</v>
      </c>
      <c r="Z20" s="900">
        <v>5</v>
      </c>
      <c r="AA20" s="900">
        <v>5</v>
      </c>
      <c r="AB20" s="900">
        <v>5</v>
      </c>
      <c r="AC20" s="900">
        <v>5</v>
      </c>
      <c r="AD20" s="900">
        <v>5</v>
      </c>
      <c r="AE20" s="901">
        <v>5</v>
      </c>
      <c r="AF20" s="165"/>
      <c r="AG20" s="173"/>
      <c r="AH20" s="104"/>
    </row>
    <row r="21" spans="1:34" ht="25.5" customHeight="1" x14ac:dyDescent="0.15">
      <c r="A21" s="165"/>
      <c r="B21" s="165"/>
      <c r="C21" s="165"/>
      <c r="D21" s="165"/>
      <c r="E21" s="165"/>
      <c r="F21" s="172"/>
      <c r="G21" s="893" t="s">
        <v>302</v>
      </c>
      <c r="H21" s="894"/>
      <c r="I21" s="895"/>
      <c r="J21" s="921" t="s">
        <v>301</v>
      </c>
      <c r="K21" s="922"/>
      <c r="L21" s="923"/>
      <c r="M21" s="175"/>
      <c r="N21" s="924" t="str">
        <f>IF(headofficeshokumei="","入力シートに代表者(役職名）を入力してください",headofficeshokumei)</f>
        <v>入力シートに代表者(役職名）を入力してください</v>
      </c>
      <c r="O21" s="924">
        <v>5</v>
      </c>
      <c r="P21" s="924">
        <v>5</v>
      </c>
      <c r="Q21" s="924">
        <v>5</v>
      </c>
      <c r="R21" s="924">
        <v>5</v>
      </c>
      <c r="S21" s="924">
        <v>5</v>
      </c>
      <c r="T21" s="924">
        <v>5</v>
      </c>
      <c r="U21" s="924">
        <v>5</v>
      </c>
      <c r="V21" s="924">
        <v>5</v>
      </c>
      <c r="W21" s="924">
        <v>5</v>
      </c>
      <c r="X21" s="924">
        <v>5</v>
      </c>
      <c r="Y21" s="924">
        <v>5</v>
      </c>
      <c r="Z21" s="924">
        <v>5</v>
      </c>
      <c r="AA21" s="924">
        <v>5</v>
      </c>
      <c r="AB21" s="924">
        <v>5</v>
      </c>
      <c r="AC21" s="924">
        <v>5</v>
      </c>
      <c r="AD21" s="925">
        <v>5</v>
      </c>
      <c r="AE21" s="176"/>
      <c r="AF21" s="165"/>
      <c r="AG21" s="171"/>
      <c r="AH21" s="104"/>
    </row>
    <row r="22" spans="1:34" ht="25.5" customHeight="1" x14ac:dyDescent="0.15">
      <c r="A22" s="165"/>
      <c r="B22" s="165"/>
      <c r="C22" s="165"/>
      <c r="D22" s="165"/>
      <c r="E22" s="165"/>
      <c r="F22" s="172"/>
      <c r="G22" s="877"/>
      <c r="H22" s="880"/>
      <c r="I22" s="881"/>
      <c r="J22" s="934" t="s">
        <v>300</v>
      </c>
      <c r="K22" s="880"/>
      <c r="L22" s="881"/>
      <c r="M22" s="926"/>
      <c r="N22" s="928" t="str">
        <f>IF(headofficedaihyouname="","入力シートに代表者(氏名）を入力してください",headofficedaihyouname)</f>
        <v>入力シートに代表者(氏名）を入力してください</v>
      </c>
      <c r="O22" s="928"/>
      <c r="P22" s="928"/>
      <c r="Q22" s="928"/>
      <c r="R22" s="928"/>
      <c r="S22" s="928"/>
      <c r="T22" s="928"/>
      <c r="U22" s="928"/>
      <c r="V22" s="928"/>
      <c r="W22" s="928"/>
      <c r="X22" s="928"/>
      <c r="Y22" s="928"/>
      <c r="Z22" s="928"/>
      <c r="AA22" s="928"/>
      <c r="AB22" s="928"/>
      <c r="AC22" s="928"/>
      <c r="AD22" s="930" t="s">
        <v>413</v>
      </c>
      <c r="AE22" s="931"/>
      <c r="AF22" s="165"/>
      <c r="AG22" s="177"/>
      <c r="AH22" s="104"/>
    </row>
    <row r="23" spans="1:34" ht="16.5" customHeight="1" thickBot="1" x14ac:dyDescent="0.2">
      <c r="A23" s="165"/>
      <c r="B23" s="165"/>
      <c r="C23" s="165"/>
      <c r="D23" s="165"/>
      <c r="E23" s="165"/>
      <c r="F23" s="172"/>
      <c r="G23" s="918"/>
      <c r="H23" s="919"/>
      <c r="I23" s="920"/>
      <c r="J23" s="935"/>
      <c r="K23" s="919"/>
      <c r="L23" s="920"/>
      <c r="M23" s="927"/>
      <c r="N23" s="929"/>
      <c r="O23" s="929"/>
      <c r="P23" s="929"/>
      <c r="Q23" s="929"/>
      <c r="R23" s="929"/>
      <c r="S23" s="929"/>
      <c r="T23" s="929"/>
      <c r="U23" s="929"/>
      <c r="V23" s="929"/>
      <c r="W23" s="929"/>
      <c r="X23" s="929"/>
      <c r="Y23" s="929"/>
      <c r="Z23" s="929"/>
      <c r="AA23" s="929"/>
      <c r="AB23" s="929"/>
      <c r="AC23" s="929"/>
      <c r="AD23" s="932" t="s">
        <v>299</v>
      </c>
      <c r="AE23" s="933"/>
      <c r="AF23" s="165"/>
      <c r="AG23" s="171"/>
      <c r="AH23" s="104"/>
    </row>
    <row r="24" spans="1:34" ht="16.5" customHeight="1" x14ac:dyDescent="0.1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78"/>
      <c r="AD24" s="178"/>
      <c r="AE24" s="179"/>
      <c r="AF24" s="165"/>
      <c r="AG24" s="180"/>
      <c r="AH24" s="104"/>
    </row>
    <row r="25" spans="1:34" ht="16.5" customHeight="1" thickBot="1" x14ac:dyDescent="0.2">
      <c r="A25" s="165"/>
      <c r="B25" s="165"/>
      <c r="C25" s="165"/>
      <c r="D25" s="165"/>
      <c r="E25" s="165"/>
      <c r="F25" s="165"/>
      <c r="G25" s="165"/>
      <c r="H25" s="165"/>
      <c r="I25" s="165"/>
      <c r="J25" s="165"/>
      <c r="K25" s="165"/>
      <c r="L25" s="165"/>
      <c r="M25" s="165"/>
      <c r="N25" s="181"/>
      <c r="O25" s="181"/>
      <c r="P25" s="181"/>
      <c r="Q25" s="181"/>
      <c r="R25" s="181"/>
      <c r="S25" s="181"/>
      <c r="T25" s="181"/>
      <c r="U25" s="181"/>
      <c r="V25" s="181"/>
      <c r="W25" s="165"/>
      <c r="X25" s="165"/>
      <c r="Y25" s="165"/>
      <c r="Z25" s="165"/>
      <c r="AA25" s="165"/>
      <c r="AB25" s="165"/>
      <c r="AC25" s="165"/>
      <c r="AD25" s="165"/>
      <c r="AE25" s="165"/>
      <c r="AF25" s="165"/>
      <c r="AG25" s="165"/>
    </row>
    <row r="26" spans="1:34" ht="16.5" customHeight="1" x14ac:dyDescent="0.15">
      <c r="A26" s="165"/>
      <c r="B26" s="165"/>
      <c r="C26" s="165"/>
      <c r="D26" s="165"/>
      <c r="E26" s="165"/>
      <c r="F26" s="165"/>
      <c r="G26" s="165"/>
      <c r="H26" s="165"/>
      <c r="I26" s="165"/>
      <c r="J26" s="165"/>
      <c r="K26" s="165"/>
      <c r="L26" s="165"/>
      <c r="M26" s="172"/>
      <c r="N26" s="182"/>
      <c r="O26" s="182"/>
      <c r="P26" s="182"/>
      <c r="Q26" s="182"/>
      <c r="R26" s="182"/>
      <c r="S26" s="182"/>
      <c r="T26" s="182"/>
      <c r="U26" s="182"/>
      <c r="V26" s="183"/>
      <c r="W26" s="165"/>
      <c r="X26" s="165"/>
      <c r="Y26" s="165"/>
      <c r="Z26" s="165"/>
      <c r="AA26" s="165"/>
      <c r="AB26" s="165"/>
      <c r="AC26" s="165"/>
      <c r="AD26" s="165"/>
      <c r="AE26" s="165"/>
      <c r="AF26" s="165"/>
      <c r="AG26" s="165"/>
    </row>
    <row r="27" spans="1:34" ht="16.5" customHeight="1" x14ac:dyDescent="0.15">
      <c r="A27" s="165"/>
      <c r="B27" s="165"/>
      <c r="C27" s="165"/>
      <c r="D27" s="165"/>
      <c r="E27" s="165"/>
      <c r="F27" s="165"/>
      <c r="G27" s="165"/>
      <c r="H27" s="165"/>
      <c r="I27" s="165"/>
      <c r="J27" s="165"/>
      <c r="K27" s="165"/>
      <c r="L27" s="165"/>
      <c r="M27" s="172"/>
      <c r="N27" s="877" t="s">
        <v>310</v>
      </c>
      <c r="O27" s="878"/>
      <c r="P27" s="878"/>
      <c r="Q27" s="878"/>
      <c r="R27" s="878"/>
      <c r="S27" s="878"/>
      <c r="T27" s="878"/>
      <c r="U27" s="878"/>
      <c r="V27" s="879"/>
      <c r="W27" s="165"/>
      <c r="X27" s="165"/>
      <c r="Y27" s="165"/>
      <c r="Z27" s="165"/>
      <c r="AA27" s="165"/>
      <c r="AB27" s="165"/>
      <c r="AC27" s="165"/>
      <c r="AD27" s="165"/>
      <c r="AE27" s="165"/>
      <c r="AF27" s="165"/>
      <c r="AG27" s="165"/>
    </row>
    <row r="28" spans="1:34" ht="16.5" customHeight="1" x14ac:dyDescent="0.15">
      <c r="A28" s="165"/>
      <c r="B28" s="165"/>
      <c r="C28" s="165"/>
      <c r="D28" s="165"/>
      <c r="E28" s="165"/>
      <c r="F28" s="165"/>
      <c r="G28" s="165"/>
      <c r="H28" s="165"/>
      <c r="I28" s="165"/>
      <c r="J28" s="165"/>
      <c r="K28" s="165"/>
      <c r="L28" s="165"/>
      <c r="M28" s="172"/>
      <c r="N28" s="182"/>
      <c r="O28" s="182"/>
      <c r="P28" s="182"/>
      <c r="Q28" s="182"/>
      <c r="R28" s="182"/>
      <c r="S28" s="182"/>
      <c r="T28" s="182"/>
      <c r="U28" s="182"/>
      <c r="V28" s="172"/>
      <c r="W28" s="165"/>
      <c r="X28" s="165"/>
      <c r="Y28" s="165"/>
      <c r="Z28" s="165"/>
      <c r="AA28" s="165"/>
      <c r="AB28" s="165"/>
      <c r="AC28" s="165"/>
      <c r="AD28" s="165"/>
      <c r="AE28" s="165"/>
      <c r="AF28" s="165"/>
      <c r="AG28" s="165"/>
    </row>
    <row r="29" spans="1:34" ht="16.5" customHeight="1" x14ac:dyDescent="0.15">
      <c r="A29" s="165"/>
      <c r="B29" s="165"/>
      <c r="C29" s="165"/>
      <c r="D29" s="165"/>
      <c r="E29" s="165"/>
      <c r="F29" s="165"/>
      <c r="G29" s="165"/>
      <c r="H29" s="165"/>
      <c r="I29" s="165"/>
      <c r="J29" s="165"/>
      <c r="K29" s="165"/>
      <c r="L29" s="165"/>
      <c r="M29" s="172"/>
      <c r="N29" s="182"/>
      <c r="O29" s="182"/>
      <c r="P29" s="182"/>
      <c r="Q29" s="182"/>
      <c r="R29" s="182"/>
      <c r="S29" s="182"/>
      <c r="T29" s="182"/>
      <c r="U29" s="182"/>
      <c r="V29" s="172"/>
      <c r="W29" s="165"/>
      <c r="X29" s="165"/>
      <c r="Y29" s="165"/>
      <c r="Z29" s="165"/>
      <c r="AA29" s="165"/>
      <c r="AB29" s="165"/>
      <c r="AC29" s="165"/>
      <c r="AD29" s="165"/>
      <c r="AE29" s="165"/>
      <c r="AF29" s="165"/>
      <c r="AG29" s="165"/>
    </row>
    <row r="30" spans="1:34" ht="16.5" customHeight="1" x14ac:dyDescent="0.15">
      <c r="A30" s="165"/>
      <c r="B30" s="165"/>
      <c r="C30" s="165"/>
      <c r="D30" s="165"/>
      <c r="E30" s="165"/>
      <c r="F30" s="165"/>
      <c r="G30" s="165"/>
      <c r="H30" s="165"/>
      <c r="I30" s="165"/>
      <c r="J30" s="165"/>
      <c r="K30" s="165"/>
      <c r="L30" s="165"/>
      <c r="M30" s="172"/>
      <c r="N30" s="182"/>
      <c r="O30" s="182"/>
      <c r="P30" s="182"/>
      <c r="Q30" s="182"/>
      <c r="R30" s="182"/>
      <c r="S30" s="182"/>
      <c r="T30" s="182"/>
      <c r="U30" s="182"/>
      <c r="V30" s="172"/>
      <c r="W30" s="165"/>
      <c r="X30" s="165"/>
      <c r="Y30" s="165"/>
      <c r="Z30" s="165"/>
      <c r="AA30" s="165"/>
      <c r="AB30" s="165"/>
      <c r="AC30" s="165"/>
      <c r="AD30" s="165"/>
      <c r="AE30" s="165"/>
      <c r="AF30" s="165"/>
      <c r="AG30" s="165"/>
    </row>
    <row r="31" spans="1:34" ht="16.5" customHeight="1" x14ac:dyDescent="0.15">
      <c r="A31" s="165"/>
      <c r="B31" s="165"/>
      <c r="C31" s="165"/>
      <c r="D31" s="165"/>
      <c r="E31" s="165"/>
      <c r="F31" s="165"/>
      <c r="G31" s="165"/>
      <c r="H31" s="165"/>
      <c r="I31" s="165"/>
      <c r="J31" s="165"/>
      <c r="K31" s="165"/>
      <c r="L31" s="165"/>
      <c r="M31" s="172"/>
      <c r="N31" s="182"/>
      <c r="O31" s="182"/>
      <c r="P31" s="182"/>
      <c r="Q31" s="182"/>
      <c r="R31" s="182"/>
      <c r="S31" s="182"/>
      <c r="T31" s="182"/>
      <c r="U31" s="182"/>
      <c r="V31" s="172"/>
      <c r="W31" s="165"/>
      <c r="X31" s="165"/>
      <c r="Y31" s="165"/>
      <c r="Z31" s="165"/>
      <c r="AA31" s="165"/>
      <c r="AB31" s="165"/>
      <c r="AC31" s="165"/>
      <c r="AD31" s="165"/>
      <c r="AE31" s="165"/>
      <c r="AF31" s="165"/>
      <c r="AG31" s="165"/>
    </row>
    <row r="32" spans="1:34" ht="16.5" customHeight="1" x14ac:dyDescent="0.15">
      <c r="A32" s="165"/>
      <c r="B32" s="165"/>
      <c r="C32" s="165"/>
      <c r="D32" s="165"/>
      <c r="E32" s="165"/>
      <c r="F32" s="165"/>
      <c r="G32" s="165"/>
      <c r="H32" s="165"/>
      <c r="I32" s="165"/>
      <c r="J32" s="165"/>
      <c r="K32" s="165"/>
      <c r="L32" s="165"/>
      <c r="M32" s="172"/>
      <c r="N32" s="182"/>
      <c r="O32" s="182"/>
      <c r="P32" s="182"/>
      <c r="Q32" s="182"/>
      <c r="R32" s="182"/>
      <c r="S32" s="182"/>
      <c r="T32" s="182"/>
      <c r="U32" s="182"/>
      <c r="V32" s="172"/>
      <c r="W32" s="165"/>
      <c r="X32" s="165"/>
      <c r="Y32" s="165"/>
      <c r="Z32" s="165"/>
      <c r="AA32" s="165"/>
      <c r="AB32" s="165"/>
      <c r="AC32" s="165"/>
      <c r="AD32" s="165"/>
      <c r="AE32" s="165"/>
      <c r="AF32" s="165"/>
      <c r="AG32" s="165"/>
    </row>
    <row r="33" spans="1:33" ht="16.5" customHeight="1" x14ac:dyDescent="0.15">
      <c r="A33" s="165"/>
      <c r="B33" s="165"/>
      <c r="C33" s="165"/>
      <c r="D33" s="165"/>
      <c r="E33" s="165"/>
      <c r="F33" s="165"/>
      <c r="G33" s="165"/>
      <c r="H33" s="165"/>
      <c r="I33" s="165"/>
      <c r="J33" s="165"/>
      <c r="K33" s="165"/>
      <c r="L33" s="165"/>
      <c r="M33" s="172"/>
      <c r="N33" s="182"/>
      <c r="O33" s="182"/>
      <c r="P33" s="182"/>
      <c r="Q33" s="182"/>
      <c r="R33" s="182"/>
      <c r="S33" s="182"/>
      <c r="T33" s="182"/>
      <c r="U33" s="182"/>
      <c r="V33" s="172"/>
      <c r="W33" s="165"/>
      <c r="X33" s="165"/>
      <c r="Y33" s="165"/>
      <c r="Z33" s="165"/>
      <c r="AA33" s="165"/>
      <c r="AB33" s="165"/>
      <c r="AC33" s="165"/>
      <c r="AD33" s="165"/>
      <c r="AE33" s="165"/>
      <c r="AF33" s="165"/>
      <c r="AG33" s="165"/>
    </row>
    <row r="34" spans="1:33" ht="16.5" customHeight="1" x14ac:dyDescent="0.15">
      <c r="A34" s="165"/>
      <c r="B34" s="165"/>
      <c r="C34" s="165"/>
      <c r="D34" s="165"/>
      <c r="E34" s="165"/>
      <c r="F34" s="165"/>
      <c r="G34" s="165"/>
      <c r="H34" s="165"/>
      <c r="I34" s="165"/>
      <c r="J34" s="165"/>
      <c r="K34" s="165"/>
      <c r="L34" s="165"/>
      <c r="M34" s="172"/>
      <c r="N34" s="182"/>
      <c r="O34" s="182"/>
      <c r="P34" s="182"/>
      <c r="Q34" s="182"/>
      <c r="R34" s="182"/>
      <c r="S34" s="182"/>
      <c r="T34" s="182"/>
      <c r="U34" s="182"/>
      <c r="V34" s="172"/>
      <c r="W34" s="165"/>
      <c r="X34" s="165"/>
      <c r="Y34" s="165"/>
      <c r="Z34" s="165"/>
      <c r="AA34" s="165"/>
      <c r="AB34" s="165"/>
      <c r="AC34" s="165"/>
      <c r="AD34" s="165"/>
      <c r="AE34" s="165"/>
      <c r="AF34" s="165"/>
      <c r="AG34" s="165"/>
    </row>
    <row r="35" spans="1:33" ht="16.5" customHeight="1" thickBot="1" x14ac:dyDescent="0.2">
      <c r="A35" s="165"/>
      <c r="B35" s="165"/>
      <c r="C35" s="165"/>
      <c r="D35" s="165"/>
      <c r="E35" s="165"/>
      <c r="F35" s="165"/>
      <c r="G35" s="165"/>
      <c r="H35" s="165"/>
      <c r="I35" s="165"/>
      <c r="J35" s="165"/>
      <c r="K35" s="165"/>
      <c r="L35" s="165"/>
      <c r="M35" s="172"/>
      <c r="N35" s="184"/>
      <c r="O35" s="181"/>
      <c r="P35" s="181"/>
      <c r="Q35" s="181"/>
      <c r="R35" s="181"/>
      <c r="S35" s="181"/>
      <c r="T35" s="181"/>
      <c r="U35" s="181"/>
      <c r="V35" s="185"/>
      <c r="W35" s="165"/>
      <c r="X35" s="165"/>
      <c r="Y35" s="165"/>
      <c r="Z35" s="165"/>
      <c r="AA35" s="165"/>
      <c r="AB35" s="165"/>
      <c r="AC35" s="165"/>
      <c r="AD35" s="165"/>
      <c r="AE35" s="165"/>
      <c r="AF35" s="165"/>
      <c r="AG35" s="165"/>
    </row>
    <row r="36" spans="1:33" ht="16.5" customHeight="1" x14ac:dyDescent="0.1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c r="AC36" s="165"/>
      <c r="AD36" s="165"/>
      <c r="AE36" s="165"/>
      <c r="AF36" s="165"/>
      <c r="AG36" s="165"/>
    </row>
    <row r="37" spans="1:33" ht="16.5" customHeight="1" x14ac:dyDescent="0.1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row>
    <row r="38" spans="1:33" ht="18" customHeight="1" x14ac:dyDescent="0.15">
      <c r="A38" s="165"/>
      <c r="B38" s="165"/>
      <c r="C38" s="936" t="s">
        <v>500</v>
      </c>
      <c r="D38" s="936"/>
      <c r="E38" s="936"/>
      <c r="F38" s="936"/>
      <c r="G38" s="936"/>
      <c r="H38" s="936"/>
      <c r="I38" s="936"/>
      <c r="J38" s="936"/>
      <c r="K38" s="936"/>
      <c r="L38" s="936"/>
      <c r="M38" s="936"/>
      <c r="N38" s="936"/>
      <c r="O38" s="936"/>
      <c r="P38" s="936"/>
      <c r="Q38" s="936"/>
      <c r="R38" s="936"/>
      <c r="S38" s="936"/>
      <c r="T38" s="936"/>
      <c r="U38" s="936"/>
      <c r="V38" s="936"/>
      <c r="W38" s="936"/>
      <c r="X38" s="936"/>
      <c r="Y38" s="936"/>
      <c r="Z38" s="936"/>
      <c r="AA38" s="936"/>
      <c r="AB38" s="936"/>
      <c r="AC38" s="936"/>
      <c r="AD38" s="936"/>
      <c r="AE38" s="936"/>
      <c r="AF38" s="936"/>
      <c r="AG38" s="179"/>
    </row>
    <row r="39" spans="1:33" ht="18" customHeight="1" x14ac:dyDescent="0.15">
      <c r="A39" s="165"/>
      <c r="B39" s="165"/>
      <c r="C39" s="936"/>
      <c r="D39" s="936"/>
      <c r="E39" s="936"/>
      <c r="F39" s="936"/>
      <c r="G39" s="936"/>
      <c r="H39" s="936"/>
      <c r="I39" s="936"/>
      <c r="J39" s="936"/>
      <c r="K39" s="936"/>
      <c r="L39" s="936"/>
      <c r="M39" s="936"/>
      <c r="N39" s="936"/>
      <c r="O39" s="936"/>
      <c r="P39" s="936"/>
      <c r="Q39" s="936"/>
      <c r="R39" s="936"/>
      <c r="S39" s="936"/>
      <c r="T39" s="936"/>
      <c r="U39" s="936"/>
      <c r="V39" s="936"/>
      <c r="W39" s="936"/>
      <c r="X39" s="936"/>
      <c r="Y39" s="936"/>
      <c r="Z39" s="936"/>
      <c r="AA39" s="936"/>
      <c r="AB39" s="936"/>
      <c r="AC39" s="936"/>
      <c r="AD39" s="936"/>
      <c r="AE39" s="936"/>
      <c r="AF39" s="936"/>
      <c r="AG39" s="179"/>
    </row>
    <row r="40" spans="1:33" ht="16.5" customHeight="1" x14ac:dyDescent="0.15">
      <c r="A40" s="165"/>
      <c r="B40" s="165"/>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79"/>
    </row>
    <row r="41" spans="1:33" ht="18" customHeight="1" x14ac:dyDescent="0.15">
      <c r="A41" s="165"/>
      <c r="B41" s="165"/>
      <c r="C41" s="164"/>
      <c r="D41" s="876" t="s">
        <v>309</v>
      </c>
      <c r="E41" s="876"/>
      <c r="F41" s="876"/>
      <c r="G41" s="876"/>
      <c r="H41" s="876"/>
      <c r="I41" s="876"/>
      <c r="J41" s="876"/>
      <c r="K41" s="876"/>
      <c r="L41" s="876"/>
      <c r="M41" s="876"/>
      <c r="N41" s="876"/>
      <c r="O41" s="876"/>
      <c r="P41" s="876"/>
      <c r="Q41" s="876"/>
      <c r="R41" s="876"/>
      <c r="S41" s="876"/>
      <c r="T41" s="876"/>
      <c r="U41" s="876"/>
      <c r="V41" s="164"/>
      <c r="W41" s="164"/>
      <c r="X41" s="164"/>
      <c r="Y41" s="164"/>
      <c r="Z41" s="164"/>
      <c r="AA41" s="164"/>
      <c r="AB41" s="164"/>
      <c r="AC41" s="164"/>
      <c r="AD41" s="164"/>
      <c r="AE41" s="164"/>
      <c r="AF41" s="164"/>
      <c r="AG41" s="165"/>
    </row>
    <row r="42" spans="1:33" ht="18" customHeight="1" x14ac:dyDescent="0.15">
      <c r="A42" s="165"/>
      <c r="B42" s="165"/>
      <c r="C42" s="164"/>
      <c r="D42" s="876" t="s">
        <v>308</v>
      </c>
      <c r="E42" s="876"/>
      <c r="F42" s="876"/>
      <c r="G42" s="876"/>
      <c r="H42" s="876"/>
      <c r="I42" s="876"/>
      <c r="J42" s="876"/>
      <c r="K42" s="876"/>
      <c r="L42" s="876"/>
      <c r="M42" s="876"/>
      <c r="N42" s="876"/>
      <c r="O42" s="876"/>
      <c r="P42" s="876"/>
      <c r="Q42" s="876"/>
      <c r="R42" s="876"/>
      <c r="S42" s="876"/>
      <c r="T42" s="876"/>
      <c r="U42" s="876"/>
      <c r="V42" s="164"/>
      <c r="W42" s="164"/>
      <c r="X42" s="164"/>
      <c r="Y42" s="164"/>
      <c r="Z42" s="164"/>
      <c r="AA42" s="164"/>
      <c r="AB42" s="164"/>
      <c r="AC42" s="164"/>
      <c r="AD42" s="164"/>
      <c r="AE42" s="164"/>
      <c r="AF42" s="164"/>
      <c r="AG42" s="165"/>
    </row>
    <row r="43" spans="1:33" ht="18" customHeight="1" x14ac:dyDescent="0.15">
      <c r="A43" s="165"/>
      <c r="B43" s="165"/>
      <c r="C43" s="164"/>
      <c r="D43" s="876" t="s">
        <v>307</v>
      </c>
      <c r="E43" s="876"/>
      <c r="F43" s="876"/>
      <c r="G43" s="876"/>
      <c r="H43" s="876"/>
      <c r="I43" s="876"/>
      <c r="J43" s="876"/>
      <c r="K43" s="876"/>
      <c r="L43" s="876"/>
      <c r="M43" s="876"/>
      <c r="N43" s="876"/>
      <c r="O43" s="876"/>
      <c r="P43" s="876"/>
      <c r="Q43" s="876"/>
      <c r="R43" s="876"/>
      <c r="S43" s="876"/>
      <c r="T43" s="876"/>
      <c r="U43" s="876"/>
      <c r="V43" s="164"/>
      <c r="W43" s="164"/>
      <c r="X43" s="164"/>
      <c r="Y43" s="164"/>
      <c r="Z43" s="164"/>
      <c r="AA43" s="164"/>
      <c r="AB43" s="164"/>
      <c r="AC43" s="164"/>
      <c r="AD43" s="164"/>
      <c r="AE43" s="164"/>
      <c r="AF43" s="164"/>
      <c r="AG43" s="165"/>
    </row>
    <row r="44" spans="1:33" ht="18" customHeight="1" x14ac:dyDescent="0.15">
      <c r="A44" s="165"/>
      <c r="B44" s="165"/>
      <c r="C44" s="164"/>
      <c r="D44" s="876" t="s">
        <v>306</v>
      </c>
      <c r="E44" s="876"/>
      <c r="F44" s="876"/>
      <c r="G44" s="876"/>
      <c r="H44" s="876"/>
      <c r="I44" s="876"/>
      <c r="J44" s="876"/>
      <c r="K44" s="876"/>
      <c r="L44" s="876"/>
      <c r="M44" s="876"/>
      <c r="N44" s="876"/>
      <c r="O44" s="876"/>
      <c r="P44" s="876"/>
      <c r="Q44" s="876"/>
      <c r="R44" s="876"/>
      <c r="S44" s="876"/>
      <c r="T44" s="876"/>
      <c r="U44" s="876"/>
      <c r="V44" s="164"/>
      <c r="W44" s="164"/>
      <c r="X44" s="164"/>
      <c r="Y44" s="164"/>
      <c r="Z44" s="164"/>
      <c r="AA44" s="164"/>
      <c r="AB44" s="164"/>
      <c r="AC44" s="164"/>
      <c r="AD44" s="164"/>
      <c r="AE44" s="164"/>
      <c r="AF44" s="164"/>
      <c r="AG44" s="165"/>
    </row>
    <row r="45" spans="1:33" ht="16.5" customHeight="1" x14ac:dyDescent="0.15">
      <c r="A45" s="16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5"/>
    </row>
  </sheetData>
  <sheetProtection algorithmName="SHA-512" hashValue="LEXrlhxmtk3eYsD72FP+8VRpvAfTc/6sW2YNFJ1q/XF+LWXkwVpa21y/zAzKI96M+hUm47xSzImID+y/SeuAQw==" saltValue="gsYNgg3//Tjz9WBNqgUs3A==" spinCount="100000" sheet="1" objects="1" scenarios="1"/>
  <mergeCells count="30">
    <mergeCell ref="W1:AA1"/>
    <mergeCell ref="AB1:AG1"/>
    <mergeCell ref="G4:AB5"/>
    <mergeCell ref="U9:V9"/>
    <mergeCell ref="D44:U44"/>
    <mergeCell ref="D42:U42"/>
    <mergeCell ref="G21:I23"/>
    <mergeCell ref="J21:L21"/>
    <mergeCell ref="N21:AD21"/>
    <mergeCell ref="M22:M23"/>
    <mergeCell ref="N22:AC23"/>
    <mergeCell ref="AD22:AE22"/>
    <mergeCell ref="AD23:AE23"/>
    <mergeCell ref="J22:L23"/>
    <mergeCell ref="C38:AF39"/>
    <mergeCell ref="D41:U41"/>
    <mergeCell ref="B2:AF3"/>
    <mergeCell ref="D43:U43"/>
    <mergeCell ref="N27:V27"/>
    <mergeCell ref="G16:L18"/>
    <mergeCell ref="M16:AE16"/>
    <mergeCell ref="M17:AE17"/>
    <mergeCell ref="M18:AE18"/>
    <mergeCell ref="G19:L20"/>
    <mergeCell ref="M19:AE20"/>
    <mergeCell ref="C12:N12"/>
    <mergeCell ref="O12:AE12"/>
    <mergeCell ref="W9:X9"/>
    <mergeCell ref="Z9:AA9"/>
    <mergeCell ref="AC9:AD9"/>
  </mergeCells>
  <phoneticPr fontId="2"/>
  <conditionalFormatting sqref="B2:AF3">
    <cfRule type="expression" dxfId="1" priority="1">
      <formula>$AI$1=2</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44"/>
  <sheetViews>
    <sheetView showGridLines="0" zoomScaleNormal="100" workbookViewId="0"/>
  </sheetViews>
  <sheetFormatPr defaultColWidth="2.625" defaultRowHeight="16.5" customHeight="1" x14ac:dyDescent="0.15"/>
  <cols>
    <col min="1" max="34" width="2.625" style="102"/>
    <col min="35" max="35" width="1.375" style="102" customWidth="1"/>
    <col min="36" max="36" width="2.625" style="102"/>
    <col min="37" max="37" width="1.875" style="102" customWidth="1"/>
    <col min="38" max="16384" width="2.625" style="102"/>
  </cols>
  <sheetData>
    <row r="1" spans="1:35" ht="25.5" customHeight="1" x14ac:dyDescent="0.15">
      <c r="A1" s="164" t="s">
        <v>463</v>
      </c>
      <c r="B1" s="253"/>
      <c r="C1" s="253"/>
      <c r="D1" s="253"/>
      <c r="E1" s="253"/>
      <c r="F1" s="253"/>
      <c r="G1" s="253"/>
      <c r="H1" s="253"/>
      <c r="I1" s="253"/>
      <c r="J1" s="253"/>
      <c r="K1" s="253"/>
      <c r="L1" s="253"/>
      <c r="M1" s="253"/>
      <c r="N1" s="253"/>
      <c r="O1" s="253"/>
      <c r="P1" s="253"/>
      <c r="Q1" s="253"/>
      <c r="R1" s="253"/>
      <c r="S1" s="253"/>
      <c r="T1" s="253"/>
      <c r="U1" s="253"/>
      <c r="V1" s="253"/>
      <c r="W1" s="954" t="s">
        <v>322</v>
      </c>
      <c r="X1" s="955"/>
      <c r="Y1" s="955"/>
      <c r="Z1" s="955"/>
      <c r="AA1" s="956"/>
      <c r="AB1" s="957" t="str">
        <f>IF(id="","",id)</f>
        <v/>
      </c>
      <c r="AC1" s="958"/>
      <c r="AD1" s="958"/>
      <c r="AE1" s="958"/>
      <c r="AF1" s="958"/>
      <c r="AG1" s="959"/>
      <c r="AI1" s="102">
        <f>tourokukbn</f>
        <v>0</v>
      </c>
    </row>
    <row r="2" spans="1:35" ht="16.5" customHeight="1" x14ac:dyDescent="0.15">
      <c r="A2" s="253"/>
      <c r="B2" s="875" t="s">
        <v>489</v>
      </c>
      <c r="C2" s="875"/>
      <c r="D2" s="875"/>
      <c r="E2" s="875"/>
      <c r="F2" s="875"/>
      <c r="G2" s="875"/>
      <c r="H2" s="875"/>
      <c r="I2" s="875"/>
      <c r="J2" s="875"/>
      <c r="K2" s="875"/>
      <c r="L2" s="875"/>
      <c r="M2" s="875"/>
      <c r="N2" s="875"/>
      <c r="O2" s="875"/>
      <c r="P2" s="875"/>
      <c r="Q2" s="875"/>
      <c r="R2" s="875"/>
      <c r="S2" s="875"/>
      <c r="T2" s="875"/>
      <c r="U2" s="875"/>
      <c r="V2" s="875"/>
      <c r="W2" s="875"/>
      <c r="X2" s="875"/>
      <c r="Y2" s="875"/>
      <c r="Z2" s="875"/>
      <c r="AA2" s="875"/>
      <c r="AB2" s="875"/>
      <c r="AC2" s="875"/>
      <c r="AD2" s="875"/>
      <c r="AE2" s="875"/>
      <c r="AF2" s="875"/>
      <c r="AG2" s="253"/>
    </row>
    <row r="3" spans="1:35" ht="16.5" customHeight="1" x14ac:dyDescent="0.15">
      <c r="A3" s="253"/>
      <c r="B3" s="875"/>
      <c r="C3" s="875"/>
      <c r="D3" s="875"/>
      <c r="E3" s="875"/>
      <c r="F3" s="875"/>
      <c r="G3" s="875"/>
      <c r="H3" s="875"/>
      <c r="I3" s="875"/>
      <c r="J3" s="875"/>
      <c r="K3" s="875"/>
      <c r="L3" s="875"/>
      <c r="M3" s="875"/>
      <c r="N3" s="875"/>
      <c r="O3" s="875"/>
      <c r="P3" s="875"/>
      <c r="Q3" s="875"/>
      <c r="R3" s="875"/>
      <c r="S3" s="875"/>
      <c r="T3" s="875"/>
      <c r="U3" s="875"/>
      <c r="V3" s="875"/>
      <c r="W3" s="875"/>
      <c r="X3" s="875"/>
      <c r="Y3" s="875"/>
      <c r="Z3" s="875"/>
      <c r="AA3" s="875"/>
      <c r="AB3" s="875"/>
      <c r="AC3" s="875"/>
      <c r="AD3" s="875"/>
      <c r="AE3" s="875"/>
      <c r="AF3" s="875"/>
      <c r="AG3" s="253"/>
    </row>
    <row r="4" spans="1:35" ht="16.5" customHeight="1" x14ac:dyDescent="0.15">
      <c r="A4" s="253"/>
      <c r="B4" s="253"/>
      <c r="C4" s="253"/>
      <c r="D4" s="253"/>
      <c r="E4" s="253"/>
      <c r="F4" s="253"/>
      <c r="G4" s="914" t="s">
        <v>321</v>
      </c>
      <c r="H4" s="915"/>
      <c r="I4" s="915"/>
      <c r="J4" s="915"/>
      <c r="K4" s="915"/>
      <c r="L4" s="915"/>
      <c r="M4" s="915"/>
      <c r="N4" s="915"/>
      <c r="O4" s="915"/>
      <c r="P4" s="915"/>
      <c r="Q4" s="915"/>
      <c r="R4" s="915"/>
      <c r="S4" s="915"/>
      <c r="T4" s="915"/>
      <c r="U4" s="915"/>
      <c r="V4" s="915"/>
      <c r="W4" s="915"/>
      <c r="X4" s="915"/>
      <c r="Y4" s="915"/>
      <c r="Z4" s="915"/>
      <c r="AA4" s="915"/>
      <c r="AB4" s="915"/>
      <c r="AC4" s="253"/>
      <c r="AD4" s="253"/>
      <c r="AE4" s="253"/>
      <c r="AF4" s="253"/>
      <c r="AG4" s="253"/>
    </row>
    <row r="5" spans="1:35" ht="16.5" customHeight="1" x14ac:dyDescent="0.15">
      <c r="A5" s="253"/>
      <c r="B5" s="253"/>
      <c r="C5" s="253"/>
      <c r="D5" s="253"/>
      <c r="E5" s="253"/>
      <c r="F5" s="253"/>
      <c r="G5" s="915"/>
      <c r="H5" s="915"/>
      <c r="I5" s="915"/>
      <c r="J5" s="915"/>
      <c r="K5" s="915"/>
      <c r="L5" s="915"/>
      <c r="M5" s="915"/>
      <c r="N5" s="915"/>
      <c r="O5" s="915"/>
      <c r="P5" s="915"/>
      <c r="Q5" s="915"/>
      <c r="R5" s="915"/>
      <c r="S5" s="915"/>
      <c r="T5" s="915"/>
      <c r="U5" s="915"/>
      <c r="V5" s="915"/>
      <c r="W5" s="915"/>
      <c r="X5" s="915"/>
      <c r="Y5" s="915"/>
      <c r="Z5" s="915"/>
      <c r="AA5" s="915"/>
      <c r="AB5" s="915"/>
      <c r="AC5" s="253"/>
      <c r="AD5" s="253"/>
      <c r="AE5" s="253"/>
      <c r="AF5" s="253"/>
      <c r="AG5" s="253"/>
    </row>
    <row r="6" spans="1:35" ht="16.5" customHeight="1" x14ac:dyDescent="0.15">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row>
    <row r="7" spans="1:35" s="105" customFormat="1" ht="16.5" customHeight="1" x14ac:dyDescent="0.15">
      <c r="A7" s="167"/>
      <c r="B7" s="167"/>
      <c r="C7" s="167"/>
      <c r="D7" s="167"/>
      <c r="E7" s="167"/>
      <c r="F7" s="167"/>
      <c r="G7" s="167"/>
      <c r="H7" s="167"/>
      <c r="I7" s="167"/>
      <c r="J7" s="167"/>
      <c r="K7" s="167"/>
      <c r="L7" s="167"/>
      <c r="M7" s="167"/>
      <c r="N7" s="167"/>
      <c r="O7" s="167"/>
      <c r="P7" s="167"/>
      <c r="Q7" s="167"/>
      <c r="R7" s="167"/>
      <c r="S7" s="167"/>
      <c r="T7" s="167"/>
      <c r="U7" s="916" t="s">
        <v>335</v>
      </c>
      <c r="V7" s="944"/>
      <c r="W7" s="945"/>
      <c r="X7" s="945"/>
      <c r="Y7" s="237" t="s">
        <v>58</v>
      </c>
      <c r="Z7" s="945"/>
      <c r="AA7" s="945"/>
      <c r="AB7" s="237" t="s">
        <v>129</v>
      </c>
      <c r="AC7" s="945"/>
      <c r="AD7" s="945"/>
      <c r="AE7" s="237" t="s">
        <v>304</v>
      </c>
      <c r="AF7" s="254"/>
      <c r="AG7" s="236"/>
    </row>
    <row r="8" spans="1:35" ht="16.5" customHeight="1" x14ac:dyDescent="0.1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row>
    <row r="9" spans="1:35" s="105" customFormat="1" ht="16.5" customHeight="1" x14ac:dyDescent="0.15">
      <c r="A9" s="167"/>
      <c r="B9" s="167"/>
      <c r="C9" s="902" t="s">
        <v>303</v>
      </c>
      <c r="D9" s="960"/>
      <c r="E9" s="960"/>
      <c r="F9" s="960"/>
      <c r="G9" s="960"/>
      <c r="H9" s="960"/>
      <c r="I9" s="960"/>
      <c r="J9" s="960"/>
      <c r="K9" s="960"/>
      <c r="L9" s="960"/>
      <c r="M9" s="960"/>
      <c r="N9" s="960"/>
      <c r="O9" s="904"/>
      <c r="P9" s="905"/>
      <c r="Q9" s="905"/>
      <c r="R9" s="905"/>
      <c r="S9" s="905"/>
      <c r="T9" s="905"/>
      <c r="U9" s="905"/>
      <c r="V9" s="905"/>
      <c r="W9" s="905"/>
      <c r="X9" s="905"/>
      <c r="Y9" s="905"/>
      <c r="Z9" s="905"/>
      <c r="AA9" s="905"/>
      <c r="AB9" s="905"/>
      <c r="AC9" s="905"/>
      <c r="AD9" s="905"/>
      <c r="AE9" s="905"/>
      <c r="AF9" s="167"/>
      <c r="AG9" s="167"/>
    </row>
    <row r="10" spans="1:35" ht="16.5" customHeight="1" x14ac:dyDescent="0.1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row>
    <row r="11" spans="1:35" s="105" customFormat="1" ht="16.5" customHeight="1" thickBot="1" x14ac:dyDescent="0.2">
      <c r="A11" s="168"/>
      <c r="B11" s="168"/>
      <c r="C11" s="168"/>
      <c r="D11" s="168"/>
      <c r="E11" s="168"/>
      <c r="F11" s="168"/>
      <c r="G11" s="168"/>
      <c r="H11" s="169" t="s">
        <v>496</v>
      </c>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8"/>
      <c r="AH11" s="106"/>
    </row>
    <row r="12" spans="1:35" s="105" customFormat="1" ht="18" customHeight="1" x14ac:dyDescent="0.15">
      <c r="A12" s="168"/>
      <c r="B12" s="168"/>
      <c r="C12" s="168"/>
      <c r="D12" s="168"/>
      <c r="E12" s="168"/>
      <c r="F12" s="168"/>
      <c r="G12" s="187"/>
      <c r="H12" s="880" t="s">
        <v>414</v>
      </c>
      <c r="I12" s="880"/>
      <c r="J12" s="880"/>
      <c r="K12" s="880"/>
      <c r="L12" s="880"/>
      <c r="M12" s="881"/>
      <c r="N12" s="884" t="str">
        <f>IF(headofficeaddress1="","入力シートに本社所在地（都道府県）を入力してください",headofficeaddress1)</f>
        <v>入力シートに本社所在地（都道府県）を入力してください</v>
      </c>
      <c r="O12" s="885"/>
      <c r="P12" s="885"/>
      <c r="Q12" s="885"/>
      <c r="R12" s="885"/>
      <c r="S12" s="885"/>
      <c r="T12" s="885"/>
      <c r="U12" s="885"/>
      <c r="V12" s="885"/>
      <c r="W12" s="885"/>
      <c r="X12" s="885"/>
      <c r="Y12" s="885"/>
      <c r="Z12" s="885"/>
      <c r="AA12" s="885"/>
      <c r="AB12" s="885"/>
      <c r="AC12" s="885"/>
      <c r="AD12" s="885"/>
      <c r="AE12" s="885"/>
      <c r="AF12" s="886"/>
      <c r="AG12" s="168"/>
      <c r="AH12" s="106"/>
    </row>
    <row r="13" spans="1:35" s="105" customFormat="1" ht="18" customHeight="1" x14ac:dyDescent="0.15">
      <c r="A13" s="168"/>
      <c r="B13" s="168"/>
      <c r="C13" s="168"/>
      <c r="D13" s="168"/>
      <c r="E13" s="168"/>
      <c r="F13" s="168"/>
      <c r="G13" s="187"/>
      <c r="H13" s="880"/>
      <c r="I13" s="880"/>
      <c r="J13" s="880"/>
      <c r="K13" s="880"/>
      <c r="L13" s="880"/>
      <c r="M13" s="881"/>
      <c r="N13" s="887" t="str">
        <f>IF(headofficeaddress2="","入力シートに本社所在地（市区町村　町丁字）を入力してください",headofficeaddress2)</f>
        <v>入力シートに本社所在地（市区町村　町丁字）を入力してください</v>
      </c>
      <c r="O13" s="888"/>
      <c r="P13" s="888"/>
      <c r="Q13" s="888"/>
      <c r="R13" s="888"/>
      <c r="S13" s="888"/>
      <c r="T13" s="888"/>
      <c r="U13" s="888"/>
      <c r="V13" s="888"/>
      <c r="W13" s="888"/>
      <c r="X13" s="888"/>
      <c r="Y13" s="888"/>
      <c r="Z13" s="888"/>
      <c r="AA13" s="888"/>
      <c r="AB13" s="888"/>
      <c r="AC13" s="888"/>
      <c r="AD13" s="888"/>
      <c r="AE13" s="888"/>
      <c r="AF13" s="889"/>
      <c r="AG13" s="168"/>
      <c r="AH13" s="106"/>
    </row>
    <row r="14" spans="1:35" s="105" customFormat="1" ht="18" customHeight="1" x14ac:dyDescent="0.15">
      <c r="A14" s="168"/>
      <c r="B14" s="168"/>
      <c r="C14" s="168"/>
      <c r="D14" s="168"/>
      <c r="E14" s="168"/>
      <c r="F14" s="168"/>
      <c r="G14" s="187"/>
      <c r="H14" s="882"/>
      <c r="I14" s="882"/>
      <c r="J14" s="882"/>
      <c r="K14" s="882"/>
      <c r="L14" s="882"/>
      <c r="M14" s="883"/>
      <c r="N14" s="890" t="str">
        <f>IF(headofficeaddress3="","入力シートに本社所在地（丁目番地）を入力してください",headofficeaddress3)</f>
        <v>入力シートに本社所在地（丁目番地）を入力してください</v>
      </c>
      <c r="O14" s="891">
        <v>5</v>
      </c>
      <c r="P14" s="891">
        <v>5</v>
      </c>
      <c r="Q14" s="891">
        <v>5</v>
      </c>
      <c r="R14" s="891">
        <v>5</v>
      </c>
      <c r="S14" s="891">
        <v>5</v>
      </c>
      <c r="T14" s="891">
        <v>5</v>
      </c>
      <c r="U14" s="891">
        <v>5</v>
      </c>
      <c r="V14" s="891">
        <v>5</v>
      </c>
      <c r="W14" s="891">
        <v>5</v>
      </c>
      <c r="X14" s="891">
        <v>5</v>
      </c>
      <c r="Y14" s="891">
        <v>5</v>
      </c>
      <c r="Z14" s="891">
        <v>5</v>
      </c>
      <c r="AA14" s="891">
        <v>5</v>
      </c>
      <c r="AB14" s="891">
        <v>5</v>
      </c>
      <c r="AC14" s="891">
        <v>5</v>
      </c>
      <c r="AD14" s="891">
        <v>5</v>
      </c>
      <c r="AE14" s="891">
        <v>5</v>
      </c>
      <c r="AF14" s="892">
        <v>5</v>
      </c>
      <c r="AG14" s="168"/>
      <c r="AH14" s="106"/>
    </row>
    <row r="15" spans="1:35" s="105" customFormat="1" ht="16.5" customHeight="1" x14ac:dyDescent="0.15">
      <c r="A15" s="168"/>
      <c r="B15" s="168"/>
      <c r="C15" s="168"/>
      <c r="D15" s="168"/>
      <c r="E15" s="168"/>
      <c r="F15" s="168"/>
      <c r="G15" s="187"/>
      <c r="H15" s="894" t="s">
        <v>462</v>
      </c>
      <c r="I15" s="894"/>
      <c r="J15" s="894"/>
      <c r="K15" s="894"/>
      <c r="L15" s="894"/>
      <c r="M15" s="895"/>
      <c r="N15" s="887" t="str">
        <f>IF(headofficename="","入力シートに本社（商号又は名称）を入力してください",headofficename)</f>
        <v>入力シートに本社（商号又は名称）を入力してください</v>
      </c>
      <c r="O15" s="897">
        <v>5</v>
      </c>
      <c r="P15" s="897">
        <v>5</v>
      </c>
      <c r="Q15" s="897">
        <v>5</v>
      </c>
      <c r="R15" s="897">
        <v>5</v>
      </c>
      <c r="S15" s="897">
        <v>5</v>
      </c>
      <c r="T15" s="897">
        <v>5</v>
      </c>
      <c r="U15" s="897">
        <v>5</v>
      </c>
      <c r="V15" s="897">
        <v>5</v>
      </c>
      <c r="W15" s="897">
        <v>5</v>
      </c>
      <c r="X15" s="897">
        <v>5</v>
      </c>
      <c r="Y15" s="897">
        <v>5</v>
      </c>
      <c r="Z15" s="897">
        <v>5</v>
      </c>
      <c r="AA15" s="897">
        <v>5</v>
      </c>
      <c r="AB15" s="897">
        <v>5</v>
      </c>
      <c r="AC15" s="897">
        <v>5</v>
      </c>
      <c r="AD15" s="897">
        <v>5</v>
      </c>
      <c r="AE15" s="897">
        <v>5</v>
      </c>
      <c r="AF15" s="898">
        <v>5</v>
      </c>
      <c r="AG15" s="168"/>
      <c r="AH15" s="106"/>
    </row>
    <row r="16" spans="1:35" s="105" customFormat="1" ht="16.5" customHeight="1" x14ac:dyDescent="0.15">
      <c r="A16" s="168"/>
      <c r="B16" s="168"/>
      <c r="C16" s="168"/>
      <c r="D16" s="168"/>
      <c r="E16" s="168"/>
      <c r="F16" s="168"/>
      <c r="G16" s="187"/>
      <c r="H16" s="882"/>
      <c r="I16" s="882"/>
      <c r="J16" s="882"/>
      <c r="K16" s="882"/>
      <c r="L16" s="882"/>
      <c r="M16" s="883"/>
      <c r="N16" s="899" t="s">
        <v>329</v>
      </c>
      <c r="O16" s="900">
        <v>5</v>
      </c>
      <c r="P16" s="900">
        <v>5</v>
      </c>
      <c r="Q16" s="900">
        <v>5</v>
      </c>
      <c r="R16" s="900">
        <v>5</v>
      </c>
      <c r="S16" s="900">
        <v>5</v>
      </c>
      <c r="T16" s="900">
        <v>5</v>
      </c>
      <c r="U16" s="900">
        <v>5</v>
      </c>
      <c r="V16" s="900">
        <v>5</v>
      </c>
      <c r="W16" s="900">
        <v>5</v>
      </c>
      <c r="X16" s="900">
        <v>5</v>
      </c>
      <c r="Y16" s="900">
        <v>5</v>
      </c>
      <c r="Z16" s="900">
        <v>5</v>
      </c>
      <c r="AA16" s="900">
        <v>5</v>
      </c>
      <c r="AB16" s="900">
        <v>5</v>
      </c>
      <c r="AC16" s="900">
        <v>5</v>
      </c>
      <c r="AD16" s="900">
        <v>5</v>
      </c>
      <c r="AE16" s="900">
        <v>5</v>
      </c>
      <c r="AF16" s="901">
        <v>5</v>
      </c>
      <c r="AG16" s="168"/>
      <c r="AH16" s="106"/>
    </row>
    <row r="17" spans="1:34" s="105" customFormat="1" ht="25.5" customHeight="1" x14ac:dyDescent="0.15">
      <c r="A17" s="168"/>
      <c r="B17" s="168"/>
      <c r="C17" s="168"/>
      <c r="D17" s="168"/>
      <c r="E17" s="168"/>
      <c r="F17" s="168"/>
      <c r="G17" s="187"/>
      <c r="H17" s="893" t="s">
        <v>302</v>
      </c>
      <c r="I17" s="894"/>
      <c r="J17" s="895"/>
      <c r="K17" s="921" t="s">
        <v>301</v>
      </c>
      <c r="L17" s="922"/>
      <c r="M17" s="923"/>
      <c r="N17" s="188"/>
      <c r="O17" s="924" t="str">
        <f>IF(headofficeshokumei="","入力シートに代表者(役職名）を入力してください",headofficeshokumei)</f>
        <v>入力シートに代表者(役職名）を入力してください</v>
      </c>
      <c r="P17" s="924">
        <v>5</v>
      </c>
      <c r="Q17" s="924">
        <v>5</v>
      </c>
      <c r="R17" s="924">
        <v>5</v>
      </c>
      <c r="S17" s="924">
        <v>5</v>
      </c>
      <c r="T17" s="924">
        <v>5</v>
      </c>
      <c r="U17" s="924">
        <v>5</v>
      </c>
      <c r="V17" s="924">
        <v>5</v>
      </c>
      <c r="W17" s="924">
        <v>5</v>
      </c>
      <c r="X17" s="924">
        <v>5</v>
      </c>
      <c r="Y17" s="924">
        <v>5</v>
      </c>
      <c r="Z17" s="924">
        <v>5</v>
      </c>
      <c r="AA17" s="924">
        <v>5</v>
      </c>
      <c r="AB17" s="924">
        <v>5</v>
      </c>
      <c r="AC17" s="924">
        <v>5</v>
      </c>
      <c r="AD17" s="924">
        <v>5</v>
      </c>
      <c r="AE17" s="925">
        <v>5</v>
      </c>
      <c r="AF17" s="189"/>
      <c r="AG17" s="168"/>
      <c r="AH17" s="106"/>
    </row>
    <row r="18" spans="1:34" s="105" customFormat="1" ht="25.5" customHeight="1" x14ac:dyDescent="0.15">
      <c r="A18" s="168"/>
      <c r="B18" s="168"/>
      <c r="C18" s="168"/>
      <c r="D18" s="168"/>
      <c r="E18" s="168"/>
      <c r="F18" s="168"/>
      <c r="G18" s="187"/>
      <c r="H18" s="877"/>
      <c r="I18" s="880"/>
      <c r="J18" s="881"/>
      <c r="K18" s="934" t="s">
        <v>300</v>
      </c>
      <c r="L18" s="880"/>
      <c r="M18" s="881"/>
      <c r="N18" s="937"/>
      <c r="O18" s="928" t="str">
        <f>IF(headofficedaihyouname="","入力シートに代表者(氏名）を入力してください",headofficedaihyouname)</f>
        <v>入力シートに代表者(氏名）を入力してください</v>
      </c>
      <c r="P18" s="928"/>
      <c r="Q18" s="928"/>
      <c r="R18" s="928"/>
      <c r="S18" s="928"/>
      <c r="T18" s="928"/>
      <c r="U18" s="928"/>
      <c r="V18" s="928"/>
      <c r="W18" s="928"/>
      <c r="X18" s="928"/>
      <c r="Y18" s="928"/>
      <c r="Z18" s="928"/>
      <c r="AA18" s="928"/>
      <c r="AB18" s="928"/>
      <c r="AC18" s="928"/>
      <c r="AD18" s="928"/>
      <c r="AE18" s="940" t="s">
        <v>415</v>
      </c>
      <c r="AF18" s="941"/>
      <c r="AG18" s="168"/>
      <c r="AH18" s="106"/>
    </row>
    <row r="19" spans="1:34" s="105" customFormat="1" ht="16.5" customHeight="1" thickBot="1" x14ac:dyDescent="0.2">
      <c r="A19" s="168"/>
      <c r="B19" s="168"/>
      <c r="C19" s="168"/>
      <c r="D19" s="168"/>
      <c r="E19" s="168"/>
      <c r="F19" s="168"/>
      <c r="G19" s="187"/>
      <c r="H19" s="918"/>
      <c r="I19" s="919"/>
      <c r="J19" s="920"/>
      <c r="K19" s="935"/>
      <c r="L19" s="919"/>
      <c r="M19" s="920"/>
      <c r="N19" s="938"/>
      <c r="O19" s="939"/>
      <c r="P19" s="939"/>
      <c r="Q19" s="939"/>
      <c r="R19" s="939"/>
      <c r="S19" s="939"/>
      <c r="T19" s="939"/>
      <c r="U19" s="939"/>
      <c r="V19" s="939"/>
      <c r="W19" s="939"/>
      <c r="X19" s="939"/>
      <c r="Y19" s="939"/>
      <c r="Z19" s="939"/>
      <c r="AA19" s="939"/>
      <c r="AB19" s="939"/>
      <c r="AC19" s="939"/>
      <c r="AD19" s="939"/>
      <c r="AE19" s="942" t="s">
        <v>299</v>
      </c>
      <c r="AF19" s="943"/>
      <c r="AG19" s="168"/>
      <c r="AH19" s="106"/>
    </row>
    <row r="20" spans="1:34" ht="16.5" customHeight="1" x14ac:dyDescent="0.15">
      <c r="A20" s="168"/>
      <c r="B20" s="168"/>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90"/>
      <c r="AE20" s="190"/>
      <c r="AF20" s="190"/>
      <c r="AG20" s="168"/>
      <c r="AH20" s="106"/>
    </row>
    <row r="21" spans="1:34" ht="12" customHeight="1" x14ac:dyDescent="0.15">
      <c r="A21" s="168"/>
      <c r="B21" s="168"/>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06"/>
    </row>
    <row r="22" spans="1:34" s="105" customFormat="1" ht="16.5" customHeight="1" x14ac:dyDescent="0.15">
      <c r="A22" s="168"/>
      <c r="B22" s="168" t="s">
        <v>320</v>
      </c>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06"/>
    </row>
    <row r="23" spans="1:34" s="105" customFormat="1" ht="12" customHeight="1" x14ac:dyDescent="0.1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06"/>
    </row>
    <row r="24" spans="1:34" s="105" customFormat="1" ht="16.5" customHeight="1" thickBot="1" x14ac:dyDescent="0.2">
      <c r="A24" s="168"/>
      <c r="B24" s="168"/>
      <c r="C24" s="168"/>
      <c r="D24" s="952" t="s">
        <v>319</v>
      </c>
      <c r="E24" s="952"/>
      <c r="F24" s="952"/>
      <c r="G24" s="952"/>
      <c r="H24" s="952"/>
      <c r="I24" s="952"/>
      <c r="J24" s="952"/>
      <c r="K24" s="952"/>
      <c r="L24" s="952"/>
      <c r="M24" s="952"/>
      <c r="N24" s="952"/>
      <c r="O24" s="952"/>
      <c r="P24" s="952"/>
      <c r="Q24" s="953"/>
      <c r="R24" s="953"/>
      <c r="S24" s="953"/>
      <c r="T24" s="169"/>
      <c r="U24" s="169"/>
      <c r="V24" s="169"/>
      <c r="W24" s="169"/>
      <c r="X24" s="169"/>
      <c r="Y24" s="168"/>
      <c r="Z24" s="168"/>
      <c r="AA24" s="168"/>
      <c r="AB24" s="168"/>
      <c r="AC24" s="168"/>
      <c r="AD24" s="168"/>
      <c r="AE24" s="168"/>
      <c r="AF24" s="169"/>
      <c r="AG24" s="169"/>
      <c r="AH24" s="107"/>
    </row>
    <row r="25" spans="1:34" s="105" customFormat="1" ht="18" customHeight="1" x14ac:dyDescent="0.15">
      <c r="A25" s="191"/>
      <c r="B25" s="168"/>
      <c r="C25" s="187"/>
      <c r="D25" s="880" t="s">
        <v>411</v>
      </c>
      <c r="E25" s="880"/>
      <c r="F25" s="880"/>
      <c r="G25" s="880"/>
      <c r="H25" s="880"/>
      <c r="I25" s="881"/>
      <c r="J25" s="899" t="str">
        <f>IF(branchaddress1="","入力シートに支店等所在地（都道府県）を入力してください",branchaddress1)</f>
        <v>入力シートに支店等所在地（都道府県）を入力してください</v>
      </c>
      <c r="K25" s="900"/>
      <c r="L25" s="900"/>
      <c r="M25" s="900"/>
      <c r="N25" s="900"/>
      <c r="O25" s="900"/>
      <c r="P25" s="900"/>
      <c r="Q25" s="900"/>
      <c r="R25" s="900"/>
      <c r="S25" s="900"/>
      <c r="T25" s="900"/>
      <c r="U25" s="900"/>
      <c r="V25" s="900"/>
      <c r="W25" s="900"/>
      <c r="X25" s="900"/>
      <c r="Y25" s="949" t="s">
        <v>318</v>
      </c>
      <c r="Z25" s="950"/>
      <c r="AA25" s="950"/>
      <c r="AB25" s="950"/>
      <c r="AC25" s="950"/>
      <c r="AD25" s="950"/>
      <c r="AE25" s="950"/>
      <c r="AF25" s="950"/>
      <c r="AG25" s="951"/>
      <c r="AH25" s="106"/>
    </row>
    <row r="26" spans="1:34" s="105" customFormat="1" ht="18" customHeight="1" x14ac:dyDescent="0.15">
      <c r="A26" s="191"/>
      <c r="B26" s="168"/>
      <c r="C26" s="187"/>
      <c r="D26" s="880"/>
      <c r="E26" s="880"/>
      <c r="F26" s="880"/>
      <c r="G26" s="880"/>
      <c r="H26" s="880"/>
      <c r="I26" s="881"/>
      <c r="J26" s="890" t="str">
        <f>IF(branchaddress2="","入力シートに支店等所在地（市区町村　町丁字）を入力してください",branchaddress2)</f>
        <v>入力シートに支店等所在地（市区町村　町丁字）を入力してください</v>
      </c>
      <c r="K26" s="891"/>
      <c r="L26" s="891"/>
      <c r="M26" s="891"/>
      <c r="N26" s="891"/>
      <c r="O26" s="891"/>
      <c r="P26" s="891"/>
      <c r="Q26" s="891"/>
      <c r="R26" s="891"/>
      <c r="S26" s="891"/>
      <c r="T26" s="891"/>
      <c r="U26" s="891"/>
      <c r="V26" s="891"/>
      <c r="W26" s="891"/>
      <c r="X26" s="891"/>
      <c r="Y26" s="192"/>
      <c r="Z26" s="193"/>
      <c r="AA26" s="191"/>
      <c r="AB26" s="191"/>
      <c r="AC26" s="191"/>
      <c r="AD26" s="191"/>
      <c r="AE26" s="191"/>
      <c r="AF26" s="191"/>
      <c r="AG26" s="187"/>
      <c r="AH26" s="106"/>
    </row>
    <row r="27" spans="1:34" s="105" customFormat="1" ht="18" customHeight="1" x14ac:dyDescent="0.15">
      <c r="A27" s="191"/>
      <c r="B27" s="168"/>
      <c r="C27" s="187"/>
      <c r="D27" s="882"/>
      <c r="E27" s="882"/>
      <c r="F27" s="882"/>
      <c r="G27" s="882"/>
      <c r="H27" s="882"/>
      <c r="I27" s="883"/>
      <c r="J27" s="890" t="str">
        <f>IF(branchaddress3="","入力シートに支店等所在地（丁目番地）を入力してください",branchaddress3)</f>
        <v>入力シートに支店等所在地（丁目番地）を入力してください</v>
      </c>
      <c r="K27" s="891"/>
      <c r="L27" s="891"/>
      <c r="M27" s="891"/>
      <c r="N27" s="891"/>
      <c r="O27" s="891"/>
      <c r="P27" s="891"/>
      <c r="Q27" s="891"/>
      <c r="R27" s="891"/>
      <c r="S27" s="891"/>
      <c r="T27" s="891"/>
      <c r="U27" s="891"/>
      <c r="V27" s="891"/>
      <c r="W27" s="891"/>
      <c r="X27" s="891"/>
      <c r="Y27" s="192"/>
      <c r="Z27" s="193"/>
      <c r="AA27" s="191"/>
      <c r="AB27" s="191"/>
      <c r="AC27" s="191"/>
      <c r="AD27" s="191"/>
      <c r="AE27" s="191"/>
      <c r="AF27" s="191"/>
      <c r="AG27" s="187"/>
      <c r="AH27" s="106"/>
    </row>
    <row r="28" spans="1:34" s="105" customFormat="1" ht="16.5" customHeight="1" x14ac:dyDescent="0.15">
      <c r="A28" s="191"/>
      <c r="B28" s="168"/>
      <c r="C28" s="187"/>
      <c r="D28" s="894" t="s">
        <v>462</v>
      </c>
      <c r="E28" s="894"/>
      <c r="F28" s="894"/>
      <c r="G28" s="894"/>
      <c r="H28" s="894"/>
      <c r="I28" s="895"/>
      <c r="J28" s="887" t="str">
        <f>IF(branchname="","入力シートに支店等（商号又は名称）を入力してください",branchname)</f>
        <v>入力シートに支店等（商号又は名称）を入力してください</v>
      </c>
      <c r="K28" s="897"/>
      <c r="L28" s="897"/>
      <c r="M28" s="897"/>
      <c r="N28" s="897"/>
      <c r="O28" s="897"/>
      <c r="P28" s="897"/>
      <c r="Q28" s="897"/>
      <c r="R28" s="897"/>
      <c r="S28" s="897"/>
      <c r="T28" s="897"/>
      <c r="U28" s="897"/>
      <c r="V28" s="897"/>
      <c r="W28" s="897"/>
      <c r="X28" s="897"/>
      <c r="Y28" s="192"/>
      <c r="Z28" s="193"/>
      <c r="AA28" s="191"/>
      <c r="AB28" s="191"/>
      <c r="AC28" s="191"/>
      <c r="AD28" s="191"/>
      <c r="AE28" s="191"/>
      <c r="AF28" s="191"/>
      <c r="AG28" s="187"/>
      <c r="AH28" s="106"/>
    </row>
    <row r="29" spans="1:34" s="105" customFormat="1" ht="16.5" customHeight="1" x14ac:dyDescent="0.15">
      <c r="A29" s="191"/>
      <c r="B29" s="168"/>
      <c r="C29" s="187"/>
      <c r="D29" s="882"/>
      <c r="E29" s="882"/>
      <c r="F29" s="882"/>
      <c r="G29" s="882"/>
      <c r="H29" s="882"/>
      <c r="I29" s="883"/>
      <c r="J29" s="899"/>
      <c r="K29" s="900"/>
      <c r="L29" s="900"/>
      <c r="M29" s="900"/>
      <c r="N29" s="900"/>
      <c r="O29" s="900"/>
      <c r="P29" s="900"/>
      <c r="Q29" s="900"/>
      <c r="R29" s="900"/>
      <c r="S29" s="900"/>
      <c r="T29" s="900"/>
      <c r="U29" s="900"/>
      <c r="V29" s="900"/>
      <c r="W29" s="900"/>
      <c r="X29" s="900"/>
      <c r="Y29" s="192"/>
      <c r="Z29" s="193"/>
      <c r="AA29" s="191"/>
      <c r="AB29" s="191"/>
      <c r="AC29" s="191"/>
      <c r="AD29" s="191"/>
      <c r="AE29" s="191"/>
      <c r="AF29" s="191"/>
      <c r="AG29" s="187"/>
      <c r="AH29" s="106"/>
    </row>
    <row r="30" spans="1:34" s="105" customFormat="1" ht="25.5" customHeight="1" x14ac:dyDescent="0.15">
      <c r="A30" s="191"/>
      <c r="B30" s="168"/>
      <c r="C30" s="168"/>
      <c r="D30" s="961" t="s">
        <v>416</v>
      </c>
      <c r="E30" s="962"/>
      <c r="F30" s="963"/>
      <c r="G30" s="921" t="s">
        <v>301</v>
      </c>
      <c r="H30" s="922"/>
      <c r="I30" s="923"/>
      <c r="J30" s="188"/>
      <c r="K30" s="924" t="str">
        <f>IF(branchshokumei="","入力シートに受任者(役職名）を入力してください",branchshokumei)</f>
        <v>入力シートに受任者(役職名）を入力してください</v>
      </c>
      <c r="L30" s="924"/>
      <c r="M30" s="924"/>
      <c r="N30" s="924"/>
      <c r="O30" s="924"/>
      <c r="P30" s="924"/>
      <c r="Q30" s="924"/>
      <c r="R30" s="924"/>
      <c r="S30" s="924"/>
      <c r="T30" s="924"/>
      <c r="U30" s="924"/>
      <c r="V30" s="924"/>
      <c r="W30" s="924"/>
      <c r="X30" s="194"/>
      <c r="Y30" s="192"/>
      <c r="Z30" s="193"/>
      <c r="AA30" s="191"/>
      <c r="AB30" s="191"/>
      <c r="AC30" s="191"/>
      <c r="AD30" s="191"/>
      <c r="AE30" s="191"/>
      <c r="AF30" s="191"/>
      <c r="AG30" s="187"/>
      <c r="AH30" s="106"/>
    </row>
    <row r="31" spans="1:34" s="105" customFormat="1" ht="25.5" customHeight="1" thickBot="1" x14ac:dyDescent="0.2">
      <c r="A31" s="191"/>
      <c r="B31" s="168"/>
      <c r="C31" s="168"/>
      <c r="D31" s="964"/>
      <c r="E31" s="942"/>
      <c r="F31" s="965"/>
      <c r="G31" s="946" t="s">
        <v>300</v>
      </c>
      <c r="H31" s="947"/>
      <c r="I31" s="948"/>
      <c r="J31" s="195"/>
      <c r="K31" s="929" t="str">
        <f>IF(branchdaihyouname="","入力シートに受任者(氏名）を入力してください",branchdaihyouname)</f>
        <v>入力シートに受任者(氏名）を入力してください</v>
      </c>
      <c r="L31" s="929"/>
      <c r="M31" s="929"/>
      <c r="N31" s="929"/>
      <c r="O31" s="929"/>
      <c r="P31" s="929"/>
      <c r="Q31" s="929"/>
      <c r="R31" s="929"/>
      <c r="S31" s="929"/>
      <c r="T31" s="929"/>
      <c r="U31" s="929"/>
      <c r="V31" s="929"/>
      <c r="W31" s="929"/>
      <c r="X31" s="238"/>
      <c r="Y31" s="196"/>
      <c r="Z31" s="169"/>
      <c r="AA31" s="169"/>
      <c r="AB31" s="169"/>
      <c r="AC31" s="169"/>
      <c r="AD31" s="169"/>
      <c r="AE31" s="169"/>
      <c r="AF31" s="169"/>
      <c r="AG31" s="197"/>
      <c r="AH31" s="106"/>
    </row>
    <row r="32" spans="1:34" s="105" customFormat="1" ht="16.5" customHeight="1" x14ac:dyDescent="0.15">
      <c r="A32" s="168"/>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06"/>
    </row>
    <row r="33" spans="1:34" s="105" customFormat="1" ht="16.5" customHeight="1" x14ac:dyDescent="0.15">
      <c r="A33" s="168"/>
      <c r="B33" s="168" t="s">
        <v>317</v>
      </c>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06"/>
    </row>
    <row r="34" spans="1:34" s="105" customFormat="1" ht="16.5" customHeight="1" x14ac:dyDescent="0.15">
      <c r="A34" s="191"/>
      <c r="B34" s="255"/>
      <c r="C34" s="168" t="s">
        <v>316</v>
      </c>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06"/>
    </row>
    <row r="35" spans="1:34" s="105" customFormat="1" ht="16.5" customHeight="1" x14ac:dyDescent="0.15">
      <c r="A35" s="191"/>
      <c r="B35" s="201"/>
      <c r="C35" s="168" t="s">
        <v>315</v>
      </c>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06"/>
    </row>
    <row r="36" spans="1:34" s="105" customFormat="1" ht="16.5" customHeight="1" x14ac:dyDescent="0.15">
      <c r="A36" s="191"/>
      <c r="B36" s="201"/>
      <c r="C36" s="168" t="s">
        <v>314</v>
      </c>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06"/>
    </row>
    <row r="37" spans="1:34" s="105" customFormat="1" ht="16.5" customHeight="1" x14ac:dyDescent="0.15">
      <c r="A37" s="191"/>
      <c r="B37" s="201"/>
      <c r="C37" s="168" t="s">
        <v>313</v>
      </c>
      <c r="D37" s="198"/>
      <c r="E37" s="198"/>
      <c r="F37" s="198"/>
      <c r="G37" s="198"/>
      <c r="H37" s="198"/>
      <c r="I37" s="198"/>
      <c r="J37" s="198"/>
      <c r="K37" s="198"/>
      <c r="L37" s="198"/>
      <c r="M37" s="198"/>
      <c r="N37" s="168"/>
      <c r="O37" s="198"/>
      <c r="P37" s="198"/>
      <c r="Q37" s="198"/>
      <c r="R37" s="198"/>
      <c r="S37" s="198"/>
      <c r="T37" s="198"/>
      <c r="U37" s="198"/>
      <c r="V37" s="198"/>
      <c r="W37" s="198"/>
      <c r="X37" s="198"/>
      <c r="Y37" s="198"/>
      <c r="Z37" s="198"/>
      <c r="AA37" s="198"/>
      <c r="AB37" s="198"/>
      <c r="AC37" s="198"/>
      <c r="AD37" s="198"/>
      <c r="AE37" s="198"/>
      <c r="AF37" s="198"/>
      <c r="AG37" s="198"/>
      <c r="AH37" s="106"/>
    </row>
    <row r="38" spans="1:34" s="105" customFormat="1" ht="16.5" customHeight="1" x14ac:dyDescent="0.15">
      <c r="A38" s="191"/>
      <c r="B38" s="201"/>
      <c r="C38" s="198" t="str">
        <f>IF(入力!$B$202=1,""," (５) 代金等の受領に関すること。")</f>
        <v xml:space="preserve"> (５) 代金等の受領に関すること。</v>
      </c>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06"/>
    </row>
    <row r="39" spans="1:34" s="105" customFormat="1" ht="16.5" customHeight="1" x14ac:dyDescent="0.15">
      <c r="A39" s="168"/>
      <c r="B39" s="168"/>
      <c r="C39" s="202"/>
      <c r="D39" s="167"/>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06"/>
    </row>
    <row r="40" spans="1:34" s="105" customFormat="1" ht="16.5" customHeight="1" x14ac:dyDescent="0.15">
      <c r="A40" s="168"/>
      <c r="B40" s="165"/>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06"/>
    </row>
    <row r="41" spans="1:34" ht="16.5" customHeight="1" x14ac:dyDescent="0.15">
      <c r="A41" s="168"/>
      <c r="B41" s="168" t="s">
        <v>312</v>
      </c>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06"/>
    </row>
    <row r="42" spans="1:34" s="105" customFormat="1" ht="12" customHeight="1" x14ac:dyDescent="0.15">
      <c r="A42" s="168"/>
      <c r="B42" s="168" t="s">
        <v>501</v>
      </c>
      <c r="C42" s="239"/>
      <c r="D42" s="239"/>
      <c r="E42" s="278"/>
      <c r="F42" s="239"/>
      <c r="G42" s="239"/>
      <c r="H42" s="239"/>
      <c r="I42" s="239"/>
      <c r="J42" s="239"/>
      <c r="K42" s="239"/>
      <c r="L42" s="239"/>
      <c r="M42" s="239"/>
      <c r="N42" s="239"/>
      <c r="O42" s="239"/>
      <c r="P42" s="239"/>
      <c r="Q42" s="239"/>
      <c r="R42" s="239"/>
      <c r="S42" s="239"/>
      <c r="T42" s="239"/>
      <c r="U42" s="239"/>
      <c r="V42" s="239"/>
      <c r="W42" s="239"/>
      <c r="X42" s="239"/>
      <c r="Y42" s="239"/>
      <c r="Z42" s="200"/>
      <c r="AA42" s="200"/>
      <c r="AB42" s="200"/>
      <c r="AC42" s="200"/>
      <c r="AD42" s="200"/>
      <c r="AE42" s="200"/>
      <c r="AF42" s="199"/>
      <c r="AG42" s="199"/>
      <c r="AH42" s="106"/>
    </row>
    <row r="43" spans="1:34" ht="16.5" customHeight="1" x14ac:dyDescent="0.15">
      <c r="A43" s="168"/>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00"/>
      <c r="AA43" s="200"/>
      <c r="AB43" s="200"/>
      <c r="AC43" s="200"/>
      <c r="AD43" s="200"/>
      <c r="AE43" s="200"/>
      <c r="AF43" s="199"/>
      <c r="AG43" s="199"/>
      <c r="AH43" s="106"/>
    </row>
    <row r="44" spans="1:34" s="105" customFormat="1" ht="16.5" customHeight="1" x14ac:dyDescent="0.15">
      <c r="A44" s="168"/>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00"/>
      <c r="AA44" s="200"/>
      <c r="AB44" s="200"/>
      <c r="AC44" s="200"/>
      <c r="AD44" s="200"/>
      <c r="AE44" s="200"/>
      <c r="AF44" s="199"/>
      <c r="AG44" s="199"/>
      <c r="AH44" s="106"/>
    </row>
  </sheetData>
  <sheetProtection algorithmName="SHA-512" hashValue="Sj93Z5T2SBhGeidtDnrslC/hvoNOnH1RR/N87y16slvNfT2/hvUMGUCtuKyfqkR5VP8jFxK0ngDHBKZv6yFFKw==" saltValue="JoLh5gw5RIIK2vVcCZmtDA==" spinCount="100000" sheet="1" objects="1" scenarios="1"/>
  <mergeCells count="37">
    <mergeCell ref="W1:AA1"/>
    <mergeCell ref="AB1:AG1"/>
    <mergeCell ref="K30:W30"/>
    <mergeCell ref="K31:W31"/>
    <mergeCell ref="D25:I27"/>
    <mergeCell ref="J28:X29"/>
    <mergeCell ref="J27:X27"/>
    <mergeCell ref="D28:I29"/>
    <mergeCell ref="N14:AF14"/>
    <mergeCell ref="N13:AF13"/>
    <mergeCell ref="K17:M17"/>
    <mergeCell ref="C9:N9"/>
    <mergeCell ref="O9:AE9"/>
    <mergeCell ref="G4:AB5"/>
    <mergeCell ref="D30:F31"/>
    <mergeCell ref="G30:I30"/>
    <mergeCell ref="J26:X26"/>
    <mergeCell ref="J25:X25"/>
    <mergeCell ref="G31:I31"/>
    <mergeCell ref="Y25:AG25"/>
    <mergeCell ref="D24:S24"/>
    <mergeCell ref="B2:AF3"/>
    <mergeCell ref="H15:M16"/>
    <mergeCell ref="N15:AF16"/>
    <mergeCell ref="H17:J19"/>
    <mergeCell ref="K18:M19"/>
    <mergeCell ref="N18:N19"/>
    <mergeCell ref="O17:AE17"/>
    <mergeCell ref="O18:AD19"/>
    <mergeCell ref="AE18:AF18"/>
    <mergeCell ref="AE19:AF19"/>
    <mergeCell ref="N12:AF12"/>
    <mergeCell ref="U7:V7"/>
    <mergeCell ref="H12:M14"/>
    <mergeCell ref="W7:X7"/>
    <mergeCell ref="Z7:AA7"/>
    <mergeCell ref="AC7:AD7"/>
  </mergeCells>
  <phoneticPr fontId="2"/>
  <conditionalFormatting sqref="B2:AF3">
    <cfRule type="expression" dxfId="0" priority="1">
      <formula>$AI$1=1</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showGridLines="0" zoomScaleNormal="100" workbookViewId="0"/>
  </sheetViews>
  <sheetFormatPr defaultColWidth="2.625" defaultRowHeight="16.5" customHeight="1" x14ac:dyDescent="0.15"/>
  <cols>
    <col min="1" max="16384" width="2.625" style="256"/>
  </cols>
  <sheetData>
    <row r="1" spans="1:33" ht="25.5" customHeight="1" x14ac:dyDescent="0.15">
      <c r="A1" s="164" t="s">
        <v>334</v>
      </c>
      <c r="B1" s="253"/>
      <c r="C1" s="253"/>
      <c r="D1" s="253"/>
      <c r="E1" s="253"/>
      <c r="F1" s="253"/>
      <c r="G1" s="253"/>
      <c r="H1" s="253"/>
      <c r="I1" s="253"/>
      <c r="J1" s="253"/>
      <c r="K1" s="253"/>
      <c r="L1" s="253"/>
      <c r="M1" s="253"/>
      <c r="N1" s="253"/>
      <c r="O1" s="253"/>
      <c r="P1" s="253"/>
      <c r="Q1" s="253"/>
      <c r="R1" s="253"/>
      <c r="S1" s="253"/>
      <c r="T1" s="253"/>
      <c r="U1" s="253"/>
      <c r="V1" s="253"/>
      <c r="W1" s="908" t="s">
        <v>1</v>
      </c>
      <c r="X1" s="968"/>
      <c r="Y1" s="968"/>
      <c r="Z1" s="968"/>
      <c r="AA1" s="969"/>
      <c r="AB1" s="911" t="str">
        <f>IF(id="","",id)</f>
        <v/>
      </c>
      <c r="AC1" s="912"/>
      <c r="AD1" s="912"/>
      <c r="AE1" s="912"/>
      <c r="AF1" s="912"/>
      <c r="AG1" s="913"/>
    </row>
    <row r="2" spans="1:33" ht="16.5" customHeight="1" x14ac:dyDescent="0.15">
      <c r="A2" s="164"/>
      <c r="B2" s="253"/>
      <c r="C2" s="253"/>
      <c r="D2" s="253"/>
      <c r="E2" s="253"/>
      <c r="F2" s="253"/>
      <c r="G2" s="253"/>
      <c r="H2" s="253"/>
      <c r="I2" s="253"/>
      <c r="J2" s="253"/>
      <c r="K2" s="253"/>
      <c r="L2" s="253"/>
      <c r="M2" s="253"/>
      <c r="N2" s="253"/>
      <c r="O2" s="253"/>
      <c r="P2" s="253"/>
      <c r="Q2" s="253"/>
      <c r="R2" s="253"/>
      <c r="S2" s="253"/>
      <c r="T2" s="253"/>
      <c r="U2" s="253"/>
      <c r="V2" s="253"/>
      <c r="W2" s="233"/>
      <c r="X2" s="257"/>
      <c r="Y2" s="257"/>
      <c r="Z2" s="257"/>
      <c r="AA2" s="257"/>
      <c r="AB2" s="203"/>
      <c r="AC2" s="203"/>
      <c r="AD2" s="203"/>
      <c r="AE2" s="203"/>
      <c r="AF2" s="203"/>
      <c r="AG2" s="203"/>
    </row>
    <row r="3" spans="1:33" ht="13.5" customHeight="1" x14ac:dyDescent="0.15">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row>
    <row r="4" spans="1:33" ht="21.95" customHeight="1" x14ac:dyDescent="0.15">
      <c r="A4" s="253"/>
      <c r="B4" s="253"/>
      <c r="C4" s="253"/>
      <c r="D4" s="253"/>
      <c r="E4" s="253"/>
      <c r="F4" s="966" t="s">
        <v>326</v>
      </c>
      <c r="G4" s="967"/>
      <c r="H4" s="967"/>
      <c r="I4" s="967"/>
      <c r="J4" s="967"/>
      <c r="K4" s="967"/>
      <c r="L4" s="967"/>
      <c r="M4" s="967"/>
      <c r="N4" s="967"/>
      <c r="O4" s="967"/>
      <c r="P4" s="967"/>
      <c r="Q4" s="967"/>
      <c r="R4" s="967"/>
      <c r="S4" s="967"/>
      <c r="T4" s="967"/>
      <c r="U4" s="967"/>
      <c r="V4" s="967"/>
      <c r="W4" s="967"/>
      <c r="X4" s="967"/>
      <c r="Y4" s="967"/>
      <c r="Z4" s="967"/>
      <c r="AA4" s="967"/>
      <c r="AB4" s="967"/>
      <c r="AC4" s="253"/>
      <c r="AD4" s="253"/>
      <c r="AE4" s="253"/>
      <c r="AF4" s="253"/>
      <c r="AG4" s="253"/>
    </row>
    <row r="5" spans="1:33" ht="16.5" customHeight="1" x14ac:dyDescent="0.15">
      <c r="A5" s="253"/>
      <c r="B5" s="253"/>
      <c r="C5" s="253"/>
      <c r="D5" s="253"/>
      <c r="E5" s="253"/>
      <c r="F5" s="204"/>
      <c r="G5" s="236"/>
      <c r="H5" s="236"/>
      <c r="I5" s="236"/>
      <c r="J5" s="236"/>
      <c r="K5" s="236"/>
      <c r="L5" s="236"/>
      <c r="M5" s="236"/>
      <c r="N5" s="236"/>
      <c r="O5" s="236"/>
      <c r="P5" s="236"/>
      <c r="Q5" s="236"/>
      <c r="R5" s="236"/>
      <c r="S5" s="236"/>
      <c r="T5" s="236"/>
      <c r="U5" s="236"/>
      <c r="V5" s="236"/>
      <c r="W5" s="236"/>
      <c r="X5" s="236"/>
      <c r="Y5" s="236"/>
      <c r="Z5" s="236"/>
      <c r="AA5" s="236"/>
      <c r="AB5" s="236"/>
      <c r="AC5" s="253"/>
      <c r="AD5" s="253"/>
      <c r="AE5" s="253"/>
      <c r="AF5" s="253"/>
      <c r="AG5" s="253"/>
    </row>
    <row r="6" spans="1:33" ht="16.5" customHeight="1" x14ac:dyDescent="0.15">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row>
    <row r="7" spans="1:33" ht="16.5" customHeight="1" x14ac:dyDescent="0.15">
      <c r="A7" s="253"/>
      <c r="B7" s="253"/>
      <c r="C7" s="253"/>
      <c r="D7" s="253"/>
      <c r="E7" s="253"/>
      <c r="F7" s="253"/>
      <c r="G7" s="253"/>
      <c r="H7" s="253"/>
      <c r="I7" s="253"/>
      <c r="J7" s="253"/>
      <c r="K7" s="253"/>
      <c r="L7" s="253"/>
      <c r="M7" s="253"/>
      <c r="N7" s="253"/>
      <c r="O7" s="253"/>
      <c r="P7" s="253"/>
      <c r="Q7" s="253"/>
      <c r="R7" s="253"/>
      <c r="S7" s="253"/>
      <c r="T7" s="253"/>
      <c r="U7" s="253"/>
      <c r="V7" s="916" t="s">
        <v>335</v>
      </c>
      <c r="W7" s="944"/>
      <c r="X7" s="907"/>
      <c r="Y7" s="907"/>
      <c r="Z7" s="205" t="s">
        <v>58</v>
      </c>
      <c r="AA7" s="945"/>
      <c r="AB7" s="945"/>
      <c r="AC7" s="205" t="s">
        <v>129</v>
      </c>
      <c r="AD7" s="945"/>
      <c r="AE7" s="945"/>
      <c r="AF7" s="205" t="s">
        <v>304</v>
      </c>
      <c r="AG7" s="253"/>
    </row>
    <row r="8" spans="1:33" ht="16.5" customHeight="1" x14ac:dyDescent="0.1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row>
    <row r="9" spans="1:33" ht="16.5" customHeight="1" x14ac:dyDescent="0.15">
      <c r="A9" s="253"/>
      <c r="B9" s="253"/>
      <c r="C9" s="982" t="s">
        <v>303</v>
      </c>
      <c r="D9" s="983"/>
      <c r="E9" s="983"/>
      <c r="F9" s="983"/>
      <c r="G9" s="983"/>
      <c r="H9" s="983"/>
      <c r="I9" s="983"/>
      <c r="J9" s="983"/>
      <c r="K9" s="983"/>
      <c r="L9" s="983"/>
      <c r="M9" s="983"/>
      <c r="N9" s="983"/>
      <c r="O9" s="904"/>
      <c r="P9" s="904"/>
      <c r="Q9" s="904"/>
      <c r="R9" s="904"/>
      <c r="S9" s="904"/>
      <c r="T9" s="904"/>
      <c r="U9" s="904"/>
      <c r="V9" s="904"/>
      <c r="W9" s="904"/>
      <c r="X9" s="904"/>
      <c r="Y9" s="904"/>
      <c r="Z9" s="904"/>
      <c r="AA9" s="904"/>
      <c r="AB9" s="904"/>
      <c r="AC9" s="904"/>
      <c r="AD9" s="904"/>
      <c r="AE9" s="904"/>
      <c r="AF9" s="904"/>
      <c r="AG9" s="253"/>
    </row>
    <row r="10" spans="1:33" ht="16.5" customHeight="1" x14ac:dyDescent="0.1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row>
    <row r="11" spans="1:33" ht="16.5" customHeight="1" thickBot="1" x14ac:dyDescent="0.2">
      <c r="A11" s="253"/>
      <c r="B11" s="253"/>
      <c r="C11" s="253"/>
      <c r="D11" s="253"/>
      <c r="E11" s="253"/>
      <c r="F11" s="253"/>
      <c r="G11" s="253"/>
      <c r="H11" s="253"/>
      <c r="I11" s="169" t="s">
        <v>497</v>
      </c>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row>
    <row r="12" spans="1:33" ht="18" customHeight="1" x14ac:dyDescent="0.15">
      <c r="A12" s="253"/>
      <c r="B12" s="253"/>
      <c r="C12" s="253"/>
      <c r="D12" s="253"/>
      <c r="E12" s="253"/>
      <c r="F12" s="253"/>
      <c r="G12" s="253"/>
      <c r="H12" s="258"/>
      <c r="I12" s="880" t="s">
        <v>325</v>
      </c>
      <c r="J12" s="880"/>
      <c r="K12" s="880"/>
      <c r="L12" s="880"/>
      <c r="M12" s="880"/>
      <c r="N12" s="881"/>
      <c r="O12" s="899" t="str">
        <f>IF(headofficeaddress1="","入力シートに本社所在地（都道府県）を入力してください",headofficeaddress1)</f>
        <v>入力シートに本社所在地（都道府県）を入力してください</v>
      </c>
      <c r="P12" s="900"/>
      <c r="Q12" s="900"/>
      <c r="R12" s="900"/>
      <c r="S12" s="900"/>
      <c r="T12" s="900"/>
      <c r="U12" s="900"/>
      <c r="V12" s="900"/>
      <c r="W12" s="900"/>
      <c r="X12" s="900"/>
      <c r="Y12" s="900"/>
      <c r="Z12" s="900"/>
      <c r="AA12" s="900"/>
      <c r="AB12" s="900"/>
      <c r="AC12" s="900"/>
      <c r="AD12" s="900"/>
      <c r="AE12" s="900"/>
      <c r="AF12" s="900"/>
      <c r="AG12" s="901"/>
    </row>
    <row r="13" spans="1:33" ht="18" customHeight="1" x14ac:dyDescent="0.15">
      <c r="A13" s="253"/>
      <c r="B13" s="253"/>
      <c r="C13" s="253"/>
      <c r="D13" s="253"/>
      <c r="E13" s="253"/>
      <c r="F13" s="253"/>
      <c r="G13" s="253"/>
      <c r="H13" s="258"/>
      <c r="I13" s="880"/>
      <c r="J13" s="880"/>
      <c r="K13" s="880"/>
      <c r="L13" s="880"/>
      <c r="M13" s="880"/>
      <c r="N13" s="881"/>
      <c r="O13" s="887" t="str">
        <f>IF(headofficeaddress2="","入力シートに本社所在地（市区町村　町丁字）を入力してください",headofficeaddress2)</f>
        <v>入力シートに本社所在地（市区町村　町丁字）を入力してください</v>
      </c>
      <c r="P13" s="897"/>
      <c r="Q13" s="897"/>
      <c r="R13" s="897"/>
      <c r="S13" s="897"/>
      <c r="T13" s="897"/>
      <c r="U13" s="897"/>
      <c r="V13" s="897"/>
      <c r="W13" s="897"/>
      <c r="X13" s="897"/>
      <c r="Y13" s="897"/>
      <c r="Z13" s="897"/>
      <c r="AA13" s="897"/>
      <c r="AB13" s="897"/>
      <c r="AC13" s="897"/>
      <c r="AD13" s="897"/>
      <c r="AE13" s="897"/>
      <c r="AF13" s="897"/>
      <c r="AG13" s="898"/>
    </row>
    <row r="14" spans="1:33" ht="18" customHeight="1" x14ac:dyDescent="0.15">
      <c r="A14" s="253"/>
      <c r="B14" s="253"/>
      <c r="C14" s="253"/>
      <c r="D14" s="253"/>
      <c r="E14" s="253"/>
      <c r="F14" s="253"/>
      <c r="G14" s="253"/>
      <c r="H14" s="258"/>
      <c r="I14" s="882"/>
      <c r="J14" s="882"/>
      <c r="K14" s="882"/>
      <c r="L14" s="882"/>
      <c r="M14" s="882"/>
      <c r="N14" s="883"/>
      <c r="O14" s="890" t="str">
        <f>IF(headofficeaddress3="","入力シートに本社所在地（丁目番地）を入力してください",headofficeaddress3)</f>
        <v>入力シートに本社所在地（丁目番地）を入力してください</v>
      </c>
      <c r="P14" s="924"/>
      <c r="Q14" s="924"/>
      <c r="R14" s="924"/>
      <c r="S14" s="924"/>
      <c r="T14" s="924"/>
      <c r="U14" s="924"/>
      <c r="V14" s="924"/>
      <c r="W14" s="924"/>
      <c r="X14" s="924"/>
      <c r="Y14" s="924"/>
      <c r="Z14" s="924"/>
      <c r="AA14" s="924"/>
      <c r="AB14" s="924"/>
      <c r="AC14" s="924"/>
      <c r="AD14" s="924"/>
      <c r="AE14" s="924"/>
      <c r="AF14" s="924"/>
      <c r="AG14" s="970"/>
    </row>
    <row r="15" spans="1:33" ht="16.5" customHeight="1" x14ac:dyDescent="0.15">
      <c r="A15" s="253"/>
      <c r="B15" s="253"/>
      <c r="C15" s="253"/>
      <c r="D15" s="253"/>
      <c r="E15" s="253"/>
      <c r="F15" s="253"/>
      <c r="G15" s="253"/>
      <c r="H15" s="258"/>
      <c r="I15" s="894" t="s">
        <v>462</v>
      </c>
      <c r="J15" s="894"/>
      <c r="K15" s="894"/>
      <c r="L15" s="894"/>
      <c r="M15" s="894"/>
      <c r="N15" s="895"/>
      <c r="O15" s="887" t="str">
        <f>IF(headofficename="","入力シートに本社（商号又は名称）を入力してください",headofficename)</f>
        <v>入力シートに本社（商号又は名称）を入力してください</v>
      </c>
      <c r="P15" s="897">
        <v>5</v>
      </c>
      <c r="Q15" s="897">
        <v>5</v>
      </c>
      <c r="R15" s="897">
        <v>5</v>
      </c>
      <c r="S15" s="897">
        <v>5</v>
      </c>
      <c r="T15" s="897">
        <v>5</v>
      </c>
      <c r="U15" s="897">
        <v>5</v>
      </c>
      <c r="V15" s="897">
        <v>5</v>
      </c>
      <c r="W15" s="897">
        <v>5</v>
      </c>
      <c r="X15" s="897">
        <v>5</v>
      </c>
      <c r="Y15" s="897">
        <v>5</v>
      </c>
      <c r="Z15" s="897">
        <v>5</v>
      </c>
      <c r="AA15" s="897">
        <v>5</v>
      </c>
      <c r="AB15" s="897">
        <v>5</v>
      </c>
      <c r="AC15" s="897">
        <v>5</v>
      </c>
      <c r="AD15" s="897">
        <v>5</v>
      </c>
      <c r="AE15" s="897">
        <v>5</v>
      </c>
      <c r="AF15" s="897">
        <v>5</v>
      </c>
      <c r="AG15" s="898">
        <v>5</v>
      </c>
    </row>
    <row r="16" spans="1:33" ht="16.5" customHeight="1" x14ac:dyDescent="0.15">
      <c r="A16" s="253"/>
      <c r="B16" s="253"/>
      <c r="C16" s="253"/>
      <c r="D16" s="253"/>
      <c r="E16" s="253"/>
      <c r="F16" s="253"/>
      <c r="G16" s="253"/>
      <c r="H16" s="258"/>
      <c r="I16" s="880"/>
      <c r="J16" s="880"/>
      <c r="K16" s="880"/>
      <c r="L16" s="882"/>
      <c r="M16" s="882"/>
      <c r="N16" s="883"/>
      <c r="O16" s="899" t="s">
        <v>329</v>
      </c>
      <c r="P16" s="900">
        <v>5</v>
      </c>
      <c r="Q16" s="900">
        <v>5</v>
      </c>
      <c r="R16" s="900">
        <v>5</v>
      </c>
      <c r="S16" s="900">
        <v>5</v>
      </c>
      <c r="T16" s="900">
        <v>5</v>
      </c>
      <c r="U16" s="900">
        <v>5</v>
      </c>
      <c r="V16" s="900">
        <v>5</v>
      </c>
      <c r="W16" s="900">
        <v>5</v>
      </c>
      <c r="X16" s="900">
        <v>5</v>
      </c>
      <c r="Y16" s="900">
        <v>5</v>
      </c>
      <c r="Z16" s="900">
        <v>5</v>
      </c>
      <c r="AA16" s="900">
        <v>5</v>
      </c>
      <c r="AB16" s="900">
        <v>5</v>
      </c>
      <c r="AC16" s="900">
        <v>5</v>
      </c>
      <c r="AD16" s="900">
        <v>5</v>
      </c>
      <c r="AE16" s="900">
        <v>5</v>
      </c>
      <c r="AF16" s="900">
        <v>5</v>
      </c>
      <c r="AG16" s="901">
        <v>5</v>
      </c>
    </row>
    <row r="17" spans="1:33" ht="25.5" customHeight="1" x14ac:dyDescent="0.15">
      <c r="A17" s="253"/>
      <c r="B17" s="253"/>
      <c r="C17" s="253"/>
      <c r="D17" s="253"/>
      <c r="E17" s="253"/>
      <c r="F17" s="253"/>
      <c r="G17" s="253"/>
      <c r="H17" s="258"/>
      <c r="I17" s="893" t="s">
        <v>302</v>
      </c>
      <c r="J17" s="894"/>
      <c r="K17" s="895"/>
      <c r="L17" s="921" t="s">
        <v>301</v>
      </c>
      <c r="M17" s="922"/>
      <c r="N17" s="923"/>
      <c r="O17" s="188"/>
      <c r="P17" s="924" t="str">
        <f>IF(headofficeshokumei="","入力シートに代表者(役職名）を入力してください",headofficeshokumei)</f>
        <v>入力シートに代表者(役職名）を入力してください</v>
      </c>
      <c r="Q17" s="924">
        <v>5</v>
      </c>
      <c r="R17" s="924">
        <v>5</v>
      </c>
      <c r="S17" s="924">
        <v>5</v>
      </c>
      <c r="T17" s="924">
        <v>5</v>
      </c>
      <c r="U17" s="924">
        <v>5</v>
      </c>
      <c r="V17" s="924">
        <v>5</v>
      </c>
      <c r="W17" s="924">
        <v>5</v>
      </c>
      <c r="X17" s="924">
        <v>5</v>
      </c>
      <c r="Y17" s="924">
        <v>5</v>
      </c>
      <c r="Z17" s="924">
        <v>5</v>
      </c>
      <c r="AA17" s="924">
        <v>5</v>
      </c>
      <c r="AB17" s="924">
        <v>5</v>
      </c>
      <c r="AC17" s="924">
        <v>5</v>
      </c>
      <c r="AD17" s="924">
        <v>5</v>
      </c>
      <c r="AE17" s="924">
        <v>5</v>
      </c>
      <c r="AF17" s="925">
        <v>5</v>
      </c>
      <c r="AG17" s="189"/>
    </row>
    <row r="18" spans="1:33" ht="25.5" customHeight="1" x14ac:dyDescent="0.15">
      <c r="A18" s="253"/>
      <c r="B18" s="253"/>
      <c r="C18" s="253"/>
      <c r="D18" s="253"/>
      <c r="E18" s="253"/>
      <c r="F18" s="253"/>
      <c r="G18" s="253"/>
      <c r="H18" s="258"/>
      <c r="I18" s="877"/>
      <c r="J18" s="880"/>
      <c r="K18" s="881"/>
      <c r="L18" s="934" t="s">
        <v>300</v>
      </c>
      <c r="M18" s="880"/>
      <c r="N18" s="881"/>
      <c r="O18" s="937"/>
      <c r="P18" s="928" t="str">
        <f>IF(headofficedaihyouname="","入力シートに代表者(氏名）を入力してください",headofficedaihyouname)</f>
        <v>入力シートに代表者(氏名）を入力してください</v>
      </c>
      <c r="Q18" s="928"/>
      <c r="R18" s="928"/>
      <c r="S18" s="928"/>
      <c r="T18" s="928"/>
      <c r="U18" s="928"/>
      <c r="V18" s="928"/>
      <c r="W18" s="928"/>
      <c r="X18" s="928"/>
      <c r="Y18" s="928"/>
      <c r="Z18" s="928"/>
      <c r="AA18" s="928"/>
      <c r="AB18" s="928"/>
      <c r="AC18" s="928"/>
      <c r="AD18" s="928"/>
      <c r="AE18" s="928"/>
      <c r="AF18" s="940" t="s">
        <v>413</v>
      </c>
      <c r="AG18" s="941"/>
    </row>
    <row r="19" spans="1:33" ht="12" customHeight="1" thickBot="1" x14ac:dyDescent="0.2">
      <c r="A19" s="253"/>
      <c r="B19" s="253"/>
      <c r="C19" s="253"/>
      <c r="D19" s="253"/>
      <c r="E19" s="253"/>
      <c r="F19" s="253"/>
      <c r="G19" s="253"/>
      <c r="H19" s="258"/>
      <c r="I19" s="918"/>
      <c r="J19" s="919"/>
      <c r="K19" s="920"/>
      <c r="L19" s="935"/>
      <c r="M19" s="919"/>
      <c r="N19" s="920"/>
      <c r="O19" s="938"/>
      <c r="P19" s="939"/>
      <c r="Q19" s="939"/>
      <c r="R19" s="939"/>
      <c r="S19" s="939"/>
      <c r="T19" s="939"/>
      <c r="U19" s="939"/>
      <c r="V19" s="939"/>
      <c r="W19" s="939"/>
      <c r="X19" s="939"/>
      <c r="Y19" s="939"/>
      <c r="Z19" s="939"/>
      <c r="AA19" s="939"/>
      <c r="AB19" s="939"/>
      <c r="AC19" s="939"/>
      <c r="AD19" s="939"/>
      <c r="AE19" s="939"/>
      <c r="AF19" s="942" t="s">
        <v>299</v>
      </c>
      <c r="AG19" s="943"/>
    </row>
    <row r="20" spans="1:33" ht="16.5" customHeight="1" x14ac:dyDescent="0.1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178"/>
      <c r="AF20" s="178"/>
      <c r="AG20" s="259"/>
    </row>
    <row r="21" spans="1:33" ht="18" customHeight="1" x14ac:dyDescent="0.15">
      <c r="A21" s="253"/>
      <c r="B21" s="253"/>
      <c r="C21" s="980" t="s">
        <v>417</v>
      </c>
      <c r="D21" s="981"/>
      <c r="E21" s="981"/>
      <c r="F21" s="981"/>
      <c r="G21" s="981"/>
      <c r="H21" s="981"/>
      <c r="I21" s="981"/>
      <c r="J21" s="981"/>
      <c r="K21" s="981"/>
      <c r="L21" s="981"/>
      <c r="M21" s="981"/>
      <c r="N21" s="981"/>
      <c r="O21" s="981"/>
      <c r="P21" s="981"/>
      <c r="Q21" s="981"/>
      <c r="R21" s="981"/>
      <c r="S21" s="981"/>
      <c r="T21" s="981"/>
      <c r="U21" s="981"/>
      <c r="V21" s="981"/>
      <c r="W21" s="981"/>
      <c r="X21" s="981"/>
      <c r="Y21" s="981"/>
      <c r="Z21" s="981"/>
      <c r="AA21" s="981"/>
      <c r="AB21" s="981"/>
      <c r="AC21" s="981"/>
      <c r="AD21" s="981"/>
      <c r="AE21" s="981"/>
      <c r="AF21" s="254"/>
      <c r="AG21" s="253"/>
    </row>
    <row r="22" spans="1:33" ht="18" customHeight="1" x14ac:dyDescent="0.15">
      <c r="A22" s="253"/>
      <c r="B22" s="253"/>
      <c r="C22" s="981"/>
      <c r="D22" s="981"/>
      <c r="E22" s="981"/>
      <c r="F22" s="981"/>
      <c r="G22" s="981"/>
      <c r="H22" s="981"/>
      <c r="I22" s="981"/>
      <c r="J22" s="981"/>
      <c r="K22" s="981"/>
      <c r="L22" s="981"/>
      <c r="M22" s="981"/>
      <c r="N22" s="981"/>
      <c r="O22" s="981"/>
      <c r="P22" s="981"/>
      <c r="Q22" s="981"/>
      <c r="R22" s="981"/>
      <c r="S22" s="981"/>
      <c r="T22" s="981"/>
      <c r="U22" s="981"/>
      <c r="V22" s="981"/>
      <c r="W22" s="981"/>
      <c r="X22" s="981"/>
      <c r="Y22" s="981"/>
      <c r="Z22" s="981"/>
      <c r="AA22" s="981"/>
      <c r="AB22" s="981"/>
      <c r="AC22" s="981"/>
      <c r="AD22" s="981"/>
      <c r="AE22" s="981"/>
      <c r="AF22" s="235"/>
      <c r="AG22" s="253"/>
    </row>
    <row r="23" spans="1:33" ht="18" customHeight="1" x14ac:dyDescent="0.15">
      <c r="A23" s="253"/>
      <c r="B23" s="253"/>
      <c r="C23" s="981"/>
      <c r="D23" s="981"/>
      <c r="E23" s="981"/>
      <c r="F23" s="981"/>
      <c r="G23" s="981"/>
      <c r="H23" s="981"/>
      <c r="I23" s="981"/>
      <c r="J23" s="981"/>
      <c r="K23" s="981"/>
      <c r="L23" s="981"/>
      <c r="M23" s="981"/>
      <c r="N23" s="981"/>
      <c r="O23" s="981"/>
      <c r="P23" s="981"/>
      <c r="Q23" s="981"/>
      <c r="R23" s="981"/>
      <c r="S23" s="981"/>
      <c r="T23" s="981"/>
      <c r="U23" s="981"/>
      <c r="V23" s="981"/>
      <c r="W23" s="981"/>
      <c r="X23" s="981"/>
      <c r="Y23" s="981"/>
      <c r="Z23" s="981"/>
      <c r="AA23" s="981"/>
      <c r="AB23" s="981"/>
      <c r="AC23" s="981"/>
      <c r="AD23" s="981"/>
      <c r="AE23" s="981"/>
      <c r="AF23" s="235"/>
      <c r="AG23" s="253"/>
    </row>
    <row r="24" spans="1:33" ht="18" customHeight="1" x14ac:dyDescent="0.15">
      <c r="A24" s="253"/>
      <c r="B24" s="253"/>
      <c r="C24" s="981"/>
      <c r="D24" s="981"/>
      <c r="E24" s="981"/>
      <c r="F24" s="981"/>
      <c r="G24" s="981"/>
      <c r="H24" s="981"/>
      <c r="I24" s="981"/>
      <c r="J24" s="981"/>
      <c r="K24" s="981"/>
      <c r="L24" s="981"/>
      <c r="M24" s="981"/>
      <c r="N24" s="981"/>
      <c r="O24" s="981"/>
      <c r="P24" s="981"/>
      <c r="Q24" s="981"/>
      <c r="R24" s="981"/>
      <c r="S24" s="981"/>
      <c r="T24" s="981"/>
      <c r="U24" s="981"/>
      <c r="V24" s="981"/>
      <c r="W24" s="981"/>
      <c r="X24" s="981"/>
      <c r="Y24" s="981"/>
      <c r="Z24" s="981"/>
      <c r="AA24" s="981"/>
      <c r="AB24" s="981"/>
      <c r="AC24" s="981"/>
      <c r="AD24" s="981"/>
      <c r="AE24" s="981"/>
      <c r="AF24" s="235"/>
      <c r="AG24" s="253"/>
    </row>
    <row r="25" spans="1:33" ht="18" customHeight="1" x14ac:dyDescent="0.15">
      <c r="A25" s="253"/>
      <c r="B25" s="253"/>
      <c r="C25" s="981"/>
      <c r="D25" s="981"/>
      <c r="E25" s="981"/>
      <c r="F25" s="981"/>
      <c r="G25" s="981"/>
      <c r="H25" s="981"/>
      <c r="I25" s="981"/>
      <c r="J25" s="981"/>
      <c r="K25" s="981"/>
      <c r="L25" s="981"/>
      <c r="M25" s="981"/>
      <c r="N25" s="981"/>
      <c r="O25" s="981"/>
      <c r="P25" s="981"/>
      <c r="Q25" s="981"/>
      <c r="R25" s="981"/>
      <c r="S25" s="981"/>
      <c r="T25" s="981"/>
      <c r="U25" s="981"/>
      <c r="V25" s="981"/>
      <c r="W25" s="981"/>
      <c r="X25" s="981"/>
      <c r="Y25" s="981"/>
      <c r="Z25" s="981"/>
      <c r="AA25" s="981"/>
      <c r="AB25" s="981"/>
      <c r="AC25" s="981"/>
      <c r="AD25" s="981"/>
      <c r="AE25" s="981"/>
      <c r="AF25" s="235"/>
      <c r="AG25" s="253"/>
    </row>
    <row r="26" spans="1:33" ht="18" customHeight="1" x14ac:dyDescent="0.15">
      <c r="A26" s="253"/>
      <c r="B26" s="253"/>
      <c r="C26" s="981"/>
      <c r="D26" s="981"/>
      <c r="E26" s="981"/>
      <c r="F26" s="981"/>
      <c r="G26" s="981"/>
      <c r="H26" s="981"/>
      <c r="I26" s="981"/>
      <c r="J26" s="981"/>
      <c r="K26" s="981"/>
      <c r="L26" s="981"/>
      <c r="M26" s="981"/>
      <c r="N26" s="981"/>
      <c r="O26" s="981"/>
      <c r="P26" s="981"/>
      <c r="Q26" s="981"/>
      <c r="R26" s="981"/>
      <c r="S26" s="981"/>
      <c r="T26" s="981"/>
      <c r="U26" s="981"/>
      <c r="V26" s="981"/>
      <c r="W26" s="981"/>
      <c r="X26" s="981"/>
      <c r="Y26" s="981"/>
      <c r="Z26" s="981"/>
      <c r="AA26" s="981"/>
      <c r="AB26" s="981"/>
      <c r="AC26" s="981"/>
      <c r="AD26" s="981"/>
      <c r="AE26" s="981"/>
      <c r="AF26" s="235"/>
      <c r="AG26" s="253"/>
    </row>
    <row r="27" spans="1:33" ht="18" customHeight="1" x14ac:dyDescent="0.15">
      <c r="A27" s="253"/>
      <c r="B27" s="253"/>
      <c r="C27" s="981"/>
      <c r="D27" s="981"/>
      <c r="E27" s="981"/>
      <c r="F27" s="981"/>
      <c r="G27" s="981"/>
      <c r="H27" s="981"/>
      <c r="I27" s="981"/>
      <c r="J27" s="981"/>
      <c r="K27" s="981"/>
      <c r="L27" s="981"/>
      <c r="M27" s="981"/>
      <c r="N27" s="981"/>
      <c r="O27" s="981"/>
      <c r="P27" s="981"/>
      <c r="Q27" s="981"/>
      <c r="R27" s="981"/>
      <c r="S27" s="981"/>
      <c r="T27" s="981"/>
      <c r="U27" s="981"/>
      <c r="V27" s="981"/>
      <c r="W27" s="981"/>
      <c r="X27" s="981"/>
      <c r="Y27" s="981"/>
      <c r="Z27" s="981"/>
      <c r="AA27" s="981"/>
      <c r="AB27" s="981"/>
      <c r="AC27" s="981"/>
      <c r="AD27" s="981"/>
      <c r="AE27" s="981"/>
      <c r="AF27" s="253"/>
      <c r="AG27" s="253"/>
    </row>
    <row r="28" spans="1:33" ht="18" customHeight="1" x14ac:dyDescent="0.15">
      <c r="A28" s="253"/>
      <c r="B28" s="253"/>
      <c r="C28" s="981"/>
      <c r="D28" s="981"/>
      <c r="E28" s="981"/>
      <c r="F28" s="981"/>
      <c r="G28" s="981"/>
      <c r="H28" s="981"/>
      <c r="I28" s="981"/>
      <c r="J28" s="981"/>
      <c r="K28" s="981"/>
      <c r="L28" s="981"/>
      <c r="M28" s="981"/>
      <c r="N28" s="981"/>
      <c r="O28" s="981"/>
      <c r="P28" s="981"/>
      <c r="Q28" s="981"/>
      <c r="R28" s="981"/>
      <c r="S28" s="981"/>
      <c r="T28" s="981"/>
      <c r="U28" s="981"/>
      <c r="V28" s="981"/>
      <c r="W28" s="981"/>
      <c r="X28" s="981"/>
      <c r="Y28" s="981"/>
      <c r="Z28" s="981"/>
      <c r="AA28" s="981"/>
      <c r="AB28" s="981"/>
      <c r="AC28" s="981"/>
      <c r="AD28" s="981"/>
      <c r="AE28" s="981"/>
      <c r="AF28" s="253"/>
      <c r="AG28" s="253"/>
    </row>
    <row r="29" spans="1:33" ht="18" customHeight="1" x14ac:dyDescent="0.15">
      <c r="A29" s="253"/>
      <c r="B29" s="253"/>
      <c r="C29" s="981"/>
      <c r="D29" s="981"/>
      <c r="E29" s="981"/>
      <c r="F29" s="981"/>
      <c r="G29" s="981"/>
      <c r="H29" s="981"/>
      <c r="I29" s="981"/>
      <c r="J29" s="981"/>
      <c r="K29" s="981"/>
      <c r="L29" s="981"/>
      <c r="M29" s="981"/>
      <c r="N29" s="981"/>
      <c r="O29" s="981"/>
      <c r="P29" s="981"/>
      <c r="Q29" s="981"/>
      <c r="R29" s="981"/>
      <c r="S29" s="981"/>
      <c r="T29" s="981"/>
      <c r="U29" s="981"/>
      <c r="V29" s="981"/>
      <c r="W29" s="981"/>
      <c r="X29" s="981"/>
      <c r="Y29" s="981"/>
      <c r="Z29" s="981"/>
      <c r="AA29" s="981"/>
      <c r="AB29" s="981"/>
      <c r="AC29" s="981"/>
      <c r="AD29" s="981"/>
      <c r="AE29" s="981"/>
      <c r="AF29" s="253"/>
      <c r="AG29" s="253"/>
    </row>
    <row r="30" spans="1:33" ht="18" customHeight="1" x14ac:dyDescent="0.15">
      <c r="A30" s="253"/>
      <c r="B30" s="253"/>
      <c r="C30" s="981"/>
      <c r="D30" s="981"/>
      <c r="E30" s="981"/>
      <c r="F30" s="981"/>
      <c r="G30" s="981"/>
      <c r="H30" s="981"/>
      <c r="I30" s="981"/>
      <c r="J30" s="981"/>
      <c r="K30" s="981"/>
      <c r="L30" s="981"/>
      <c r="M30" s="981"/>
      <c r="N30" s="981"/>
      <c r="O30" s="981"/>
      <c r="P30" s="981"/>
      <c r="Q30" s="981"/>
      <c r="R30" s="981"/>
      <c r="S30" s="981"/>
      <c r="T30" s="981"/>
      <c r="U30" s="981"/>
      <c r="V30" s="981"/>
      <c r="W30" s="981"/>
      <c r="X30" s="981"/>
      <c r="Y30" s="981"/>
      <c r="Z30" s="981"/>
      <c r="AA30" s="981"/>
      <c r="AB30" s="981"/>
      <c r="AC30" s="981"/>
      <c r="AD30" s="981"/>
      <c r="AE30" s="981"/>
      <c r="AF30" s="253"/>
      <c r="AG30" s="253"/>
    </row>
    <row r="31" spans="1:33" ht="12" customHeight="1" x14ac:dyDescent="0.15">
      <c r="A31" s="253"/>
      <c r="B31" s="253"/>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53"/>
      <c r="AG31" s="253"/>
    </row>
    <row r="32" spans="1:33" ht="13.5" customHeight="1" x14ac:dyDescent="0.15">
      <c r="A32" s="253"/>
      <c r="B32" s="253"/>
      <c r="C32" s="253" t="s">
        <v>324</v>
      </c>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row>
    <row r="33" spans="1:33" ht="16.5" customHeight="1" x14ac:dyDescent="0.15">
      <c r="A33" s="253"/>
      <c r="B33" s="253"/>
      <c r="C33" s="971" t="s">
        <v>323</v>
      </c>
      <c r="D33" s="972"/>
      <c r="E33" s="972"/>
      <c r="F33" s="972"/>
      <c r="G33" s="972"/>
      <c r="H33" s="972"/>
      <c r="I33" s="972"/>
      <c r="J33" s="972"/>
      <c r="K33" s="972"/>
      <c r="L33" s="972"/>
      <c r="M33" s="972"/>
      <c r="N33" s="972"/>
      <c r="O33" s="972"/>
      <c r="P33" s="972"/>
      <c r="Q33" s="972"/>
      <c r="R33" s="972"/>
      <c r="S33" s="972"/>
      <c r="T33" s="972"/>
      <c r="U33" s="972"/>
      <c r="V33" s="972"/>
      <c r="W33" s="972"/>
      <c r="X33" s="972"/>
      <c r="Y33" s="972"/>
      <c r="Z33" s="972"/>
      <c r="AA33" s="972"/>
      <c r="AB33" s="972"/>
      <c r="AC33" s="972"/>
      <c r="AD33" s="972"/>
      <c r="AE33" s="973"/>
      <c r="AF33" s="253"/>
      <c r="AG33" s="253"/>
    </row>
    <row r="34" spans="1:33" ht="16.5" customHeight="1" x14ac:dyDescent="0.15">
      <c r="A34" s="253"/>
      <c r="B34" s="253"/>
      <c r="C34" s="974"/>
      <c r="D34" s="975"/>
      <c r="E34" s="975"/>
      <c r="F34" s="975"/>
      <c r="G34" s="975"/>
      <c r="H34" s="975"/>
      <c r="I34" s="975"/>
      <c r="J34" s="975"/>
      <c r="K34" s="975"/>
      <c r="L34" s="975"/>
      <c r="M34" s="975"/>
      <c r="N34" s="975"/>
      <c r="O34" s="975"/>
      <c r="P34" s="975"/>
      <c r="Q34" s="975"/>
      <c r="R34" s="975"/>
      <c r="S34" s="975"/>
      <c r="T34" s="975"/>
      <c r="U34" s="975"/>
      <c r="V34" s="975"/>
      <c r="W34" s="975"/>
      <c r="X34" s="975"/>
      <c r="Y34" s="975"/>
      <c r="Z34" s="975"/>
      <c r="AA34" s="975"/>
      <c r="AB34" s="975"/>
      <c r="AC34" s="975"/>
      <c r="AD34" s="975"/>
      <c r="AE34" s="976"/>
      <c r="AF34" s="253"/>
      <c r="AG34" s="253"/>
    </row>
    <row r="35" spans="1:33" ht="16.5" customHeight="1" x14ac:dyDescent="0.15">
      <c r="A35" s="253"/>
      <c r="B35" s="253"/>
      <c r="C35" s="974"/>
      <c r="D35" s="975"/>
      <c r="E35" s="975"/>
      <c r="F35" s="975"/>
      <c r="G35" s="975"/>
      <c r="H35" s="975"/>
      <c r="I35" s="975"/>
      <c r="J35" s="975"/>
      <c r="K35" s="975"/>
      <c r="L35" s="975"/>
      <c r="M35" s="975"/>
      <c r="N35" s="975"/>
      <c r="O35" s="975"/>
      <c r="P35" s="975"/>
      <c r="Q35" s="975"/>
      <c r="R35" s="975"/>
      <c r="S35" s="975"/>
      <c r="T35" s="975"/>
      <c r="U35" s="975"/>
      <c r="V35" s="975"/>
      <c r="W35" s="975"/>
      <c r="X35" s="975"/>
      <c r="Y35" s="975"/>
      <c r="Z35" s="975"/>
      <c r="AA35" s="975"/>
      <c r="AB35" s="975"/>
      <c r="AC35" s="975"/>
      <c r="AD35" s="975"/>
      <c r="AE35" s="976"/>
      <c r="AF35" s="253"/>
      <c r="AG35" s="253"/>
    </row>
    <row r="36" spans="1:33" ht="16.5" customHeight="1" x14ac:dyDescent="0.15">
      <c r="A36" s="253"/>
      <c r="B36" s="253"/>
      <c r="C36" s="974"/>
      <c r="D36" s="975"/>
      <c r="E36" s="975"/>
      <c r="F36" s="975"/>
      <c r="G36" s="975"/>
      <c r="H36" s="975"/>
      <c r="I36" s="975"/>
      <c r="J36" s="975"/>
      <c r="K36" s="975"/>
      <c r="L36" s="975"/>
      <c r="M36" s="975"/>
      <c r="N36" s="975"/>
      <c r="O36" s="975"/>
      <c r="P36" s="975"/>
      <c r="Q36" s="975"/>
      <c r="R36" s="975"/>
      <c r="S36" s="975"/>
      <c r="T36" s="975"/>
      <c r="U36" s="975"/>
      <c r="V36" s="975"/>
      <c r="W36" s="975"/>
      <c r="X36" s="975"/>
      <c r="Y36" s="975"/>
      <c r="Z36" s="975"/>
      <c r="AA36" s="975"/>
      <c r="AB36" s="975"/>
      <c r="AC36" s="975"/>
      <c r="AD36" s="975"/>
      <c r="AE36" s="976"/>
      <c r="AF36" s="253"/>
      <c r="AG36" s="253"/>
    </row>
    <row r="37" spans="1:33" ht="16.5" customHeight="1" x14ac:dyDescent="0.15">
      <c r="A37" s="253"/>
      <c r="B37" s="253"/>
      <c r="C37" s="974"/>
      <c r="D37" s="975"/>
      <c r="E37" s="975"/>
      <c r="F37" s="975"/>
      <c r="G37" s="975"/>
      <c r="H37" s="975"/>
      <c r="I37" s="975"/>
      <c r="J37" s="975"/>
      <c r="K37" s="975"/>
      <c r="L37" s="975"/>
      <c r="M37" s="975"/>
      <c r="N37" s="975"/>
      <c r="O37" s="975"/>
      <c r="P37" s="975"/>
      <c r="Q37" s="975"/>
      <c r="R37" s="975"/>
      <c r="S37" s="975"/>
      <c r="T37" s="975"/>
      <c r="U37" s="975"/>
      <c r="V37" s="975"/>
      <c r="W37" s="975"/>
      <c r="X37" s="975"/>
      <c r="Y37" s="975"/>
      <c r="Z37" s="975"/>
      <c r="AA37" s="975"/>
      <c r="AB37" s="975"/>
      <c r="AC37" s="975"/>
      <c r="AD37" s="975"/>
      <c r="AE37" s="976"/>
      <c r="AF37" s="253"/>
      <c r="AG37" s="253"/>
    </row>
    <row r="38" spans="1:33" ht="16.5" customHeight="1" x14ac:dyDescent="0.15">
      <c r="A38" s="253"/>
      <c r="B38" s="253"/>
      <c r="C38" s="974"/>
      <c r="D38" s="975"/>
      <c r="E38" s="975"/>
      <c r="F38" s="975"/>
      <c r="G38" s="975"/>
      <c r="H38" s="975"/>
      <c r="I38" s="975"/>
      <c r="J38" s="975"/>
      <c r="K38" s="975"/>
      <c r="L38" s="975"/>
      <c r="M38" s="975"/>
      <c r="N38" s="975"/>
      <c r="O38" s="975"/>
      <c r="P38" s="975"/>
      <c r="Q38" s="975"/>
      <c r="R38" s="975"/>
      <c r="S38" s="975"/>
      <c r="T38" s="975"/>
      <c r="U38" s="975"/>
      <c r="V38" s="975"/>
      <c r="W38" s="975"/>
      <c r="X38" s="975"/>
      <c r="Y38" s="975"/>
      <c r="Z38" s="975"/>
      <c r="AA38" s="975"/>
      <c r="AB38" s="975"/>
      <c r="AC38" s="975"/>
      <c r="AD38" s="975"/>
      <c r="AE38" s="976"/>
      <c r="AF38" s="253"/>
      <c r="AG38" s="253"/>
    </row>
    <row r="39" spans="1:33" ht="16.5" customHeight="1" x14ac:dyDescent="0.15">
      <c r="A39" s="253"/>
      <c r="B39" s="253"/>
      <c r="C39" s="974"/>
      <c r="D39" s="975"/>
      <c r="E39" s="975"/>
      <c r="F39" s="975"/>
      <c r="G39" s="975"/>
      <c r="H39" s="975"/>
      <c r="I39" s="975"/>
      <c r="J39" s="975"/>
      <c r="K39" s="975"/>
      <c r="L39" s="975"/>
      <c r="M39" s="975"/>
      <c r="N39" s="975"/>
      <c r="O39" s="975"/>
      <c r="P39" s="975"/>
      <c r="Q39" s="975"/>
      <c r="R39" s="975"/>
      <c r="S39" s="975"/>
      <c r="T39" s="975"/>
      <c r="U39" s="975"/>
      <c r="V39" s="975"/>
      <c r="W39" s="975"/>
      <c r="X39" s="975"/>
      <c r="Y39" s="975"/>
      <c r="Z39" s="975"/>
      <c r="AA39" s="975"/>
      <c r="AB39" s="975"/>
      <c r="AC39" s="975"/>
      <c r="AD39" s="975"/>
      <c r="AE39" s="976"/>
      <c r="AF39" s="253"/>
      <c r="AG39" s="253"/>
    </row>
    <row r="40" spans="1:33" ht="16.5" customHeight="1" x14ac:dyDescent="0.15">
      <c r="A40" s="253"/>
      <c r="B40" s="253"/>
      <c r="C40" s="974"/>
      <c r="D40" s="975"/>
      <c r="E40" s="975"/>
      <c r="F40" s="975"/>
      <c r="G40" s="975"/>
      <c r="H40" s="975"/>
      <c r="I40" s="975"/>
      <c r="J40" s="975"/>
      <c r="K40" s="975"/>
      <c r="L40" s="975"/>
      <c r="M40" s="975"/>
      <c r="N40" s="975"/>
      <c r="O40" s="975"/>
      <c r="P40" s="975"/>
      <c r="Q40" s="975"/>
      <c r="R40" s="975"/>
      <c r="S40" s="975"/>
      <c r="T40" s="975"/>
      <c r="U40" s="975"/>
      <c r="V40" s="975"/>
      <c r="W40" s="975"/>
      <c r="X40" s="975"/>
      <c r="Y40" s="975"/>
      <c r="Z40" s="975"/>
      <c r="AA40" s="975"/>
      <c r="AB40" s="975"/>
      <c r="AC40" s="975"/>
      <c r="AD40" s="975"/>
      <c r="AE40" s="976"/>
      <c r="AF40" s="253"/>
      <c r="AG40" s="253"/>
    </row>
    <row r="41" spans="1:33" ht="16.5" customHeight="1" x14ac:dyDescent="0.15">
      <c r="A41" s="253"/>
      <c r="B41" s="253"/>
      <c r="C41" s="974"/>
      <c r="D41" s="975"/>
      <c r="E41" s="975"/>
      <c r="F41" s="975"/>
      <c r="G41" s="975"/>
      <c r="H41" s="975"/>
      <c r="I41" s="975"/>
      <c r="J41" s="975"/>
      <c r="K41" s="975"/>
      <c r="L41" s="975"/>
      <c r="M41" s="975"/>
      <c r="N41" s="975"/>
      <c r="O41" s="975"/>
      <c r="P41" s="975"/>
      <c r="Q41" s="975"/>
      <c r="R41" s="975"/>
      <c r="S41" s="975"/>
      <c r="T41" s="975"/>
      <c r="U41" s="975"/>
      <c r="V41" s="975"/>
      <c r="W41" s="975"/>
      <c r="X41" s="975"/>
      <c r="Y41" s="975"/>
      <c r="Z41" s="975"/>
      <c r="AA41" s="975"/>
      <c r="AB41" s="975"/>
      <c r="AC41" s="975"/>
      <c r="AD41" s="975"/>
      <c r="AE41" s="976"/>
      <c r="AF41" s="253"/>
      <c r="AG41" s="253"/>
    </row>
    <row r="42" spans="1:33" ht="16.5" customHeight="1" x14ac:dyDescent="0.15">
      <c r="A42" s="253"/>
      <c r="B42" s="253"/>
      <c r="C42" s="974"/>
      <c r="D42" s="975"/>
      <c r="E42" s="975"/>
      <c r="F42" s="975"/>
      <c r="G42" s="975"/>
      <c r="H42" s="975"/>
      <c r="I42" s="975"/>
      <c r="J42" s="975"/>
      <c r="K42" s="975"/>
      <c r="L42" s="975"/>
      <c r="M42" s="975"/>
      <c r="N42" s="975"/>
      <c r="O42" s="975"/>
      <c r="P42" s="975"/>
      <c r="Q42" s="975"/>
      <c r="R42" s="975"/>
      <c r="S42" s="975"/>
      <c r="T42" s="975"/>
      <c r="U42" s="975"/>
      <c r="V42" s="975"/>
      <c r="W42" s="975"/>
      <c r="X42" s="975"/>
      <c r="Y42" s="975"/>
      <c r="Z42" s="975"/>
      <c r="AA42" s="975"/>
      <c r="AB42" s="975"/>
      <c r="AC42" s="975"/>
      <c r="AD42" s="975"/>
      <c r="AE42" s="976"/>
      <c r="AF42" s="253"/>
      <c r="AG42" s="253"/>
    </row>
    <row r="43" spans="1:33" ht="16.5" customHeight="1" x14ac:dyDescent="0.15">
      <c r="A43" s="253"/>
      <c r="B43" s="253"/>
      <c r="C43" s="974"/>
      <c r="D43" s="975"/>
      <c r="E43" s="975"/>
      <c r="F43" s="975"/>
      <c r="G43" s="975"/>
      <c r="H43" s="975"/>
      <c r="I43" s="975"/>
      <c r="J43" s="975"/>
      <c r="K43" s="975"/>
      <c r="L43" s="975"/>
      <c r="M43" s="975"/>
      <c r="N43" s="975"/>
      <c r="O43" s="975"/>
      <c r="P43" s="975"/>
      <c r="Q43" s="975"/>
      <c r="R43" s="975"/>
      <c r="S43" s="975"/>
      <c r="T43" s="975"/>
      <c r="U43" s="975"/>
      <c r="V43" s="975"/>
      <c r="W43" s="975"/>
      <c r="X43" s="975"/>
      <c r="Y43" s="975"/>
      <c r="Z43" s="975"/>
      <c r="AA43" s="975"/>
      <c r="AB43" s="975"/>
      <c r="AC43" s="975"/>
      <c r="AD43" s="975"/>
      <c r="AE43" s="976"/>
      <c r="AF43" s="253"/>
      <c r="AG43" s="253"/>
    </row>
    <row r="44" spans="1:33" ht="16.5" customHeight="1" x14ac:dyDescent="0.15">
      <c r="A44" s="253"/>
      <c r="B44" s="253"/>
      <c r="C44" s="974"/>
      <c r="D44" s="975"/>
      <c r="E44" s="975"/>
      <c r="F44" s="975"/>
      <c r="G44" s="975"/>
      <c r="H44" s="975"/>
      <c r="I44" s="975"/>
      <c r="J44" s="975"/>
      <c r="K44" s="975"/>
      <c r="L44" s="975"/>
      <c r="M44" s="975"/>
      <c r="N44" s="975"/>
      <c r="O44" s="975"/>
      <c r="P44" s="975"/>
      <c r="Q44" s="975"/>
      <c r="R44" s="975"/>
      <c r="S44" s="975"/>
      <c r="T44" s="975"/>
      <c r="U44" s="975"/>
      <c r="V44" s="975"/>
      <c r="W44" s="975"/>
      <c r="X44" s="975"/>
      <c r="Y44" s="975"/>
      <c r="Z44" s="975"/>
      <c r="AA44" s="975"/>
      <c r="AB44" s="975"/>
      <c r="AC44" s="975"/>
      <c r="AD44" s="975"/>
      <c r="AE44" s="976"/>
      <c r="AF44" s="253"/>
      <c r="AG44" s="253"/>
    </row>
    <row r="45" spans="1:33" ht="22.5" customHeight="1" x14ac:dyDescent="0.15">
      <c r="A45" s="253"/>
      <c r="B45" s="253"/>
      <c r="C45" s="977"/>
      <c r="D45" s="978"/>
      <c r="E45" s="978"/>
      <c r="F45" s="978"/>
      <c r="G45" s="978"/>
      <c r="H45" s="978"/>
      <c r="I45" s="978"/>
      <c r="J45" s="978"/>
      <c r="K45" s="978"/>
      <c r="L45" s="978"/>
      <c r="M45" s="978"/>
      <c r="N45" s="978"/>
      <c r="O45" s="978"/>
      <c r="P45" s="978"/>
      <c r="Q45" s="978"/>
      <c r="R45" s="978"/>
      <c r="S45" s="978"/>
      <c r="T45" s="978"/>
      <c r="U45" s="978"/>
      <c r="V45" s="978"/>
      <c r="W45" s="978"/>
      <c r="X45" s="978"/>
      <c r="Y45" s="978"/>
      <c r="Z45" s="978"/>
      <c r="AA45" s="978"/>
      <c r="AB45" s="978"/>
      <c r="AC45" s="978"/>
      <c r="AD45" s="978"/>
      <c r="AE45" s="979"/>
      <c r="AF45" s="253"/>
      <c r="AG45" s="253"/>
    </row>
    <row r="46" spans="1:33" ht="12" customHeight="1" x14ac:dyDescent="0.15">
      <c r="A46" s="253"/>
      <c r="B46" s="253"/>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53"/>
      <c r="AG46" s="253"/>
    </row>
    <row r="47" spans="1:33" ht="16.5" customHeight="1" x14ac:dyDescent="0.15">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row>
    <row r="48" spans="1:33" ht="16.5" customHeight="1" x14ac:dyDescent="0.15">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row>
  </sheetData>
  <sheetProtection algorithmName="SHA-512" hashValue="8cJvrrK22FPaXrVVGtgxjq/9py/k/jgCBoe2jzjxt0sbeEE4OdJOEOO6xGplO7ihzOYmngEX5Y66+Zz9bqTJ5Q==" saltValue="8PObf9jwosyV7YAnr+Fe2g==" spinCount="100000" sheet="1" objects="1" scenarios="1"/>
  <mergeCells count="25">
    <mergeCell ref="AF18:AG18"/>
    <mergeCell ref="AF19:AG19"/>
    <mergeCell ref="P18:AE19"/>
    <mergeCell ref="AD7:AE7"/>
    <mergeCell ref="I15:N16"/>
    <mergeCell ref="O15:AG16"/>
    <mergeCell ref="L17:N17"/>
    <mergeCell ref="P17:AF17"/>
    <mergeCell ref="C9:N9"/>
    <mergeCell ref="O9:AF9"/>
    <mergeCell ref="C33:AE45"/>
    <mergeCell ref="C21:AE30"/>
    <mergeCell ref="I17:K19"/>
    <mergeCell ref="L18:N19"/>
    <mergeCell ref="O18:O19"/>
    <mergeCell ref="F4:AB4"/>
    <mergeCell ref="W1:AA1"/>
    <mergeCell ref="AB1:AG1"/>
    <mergeCell ref="I12:N14"/>
    <mergeCell ref="O12:AG12"/>
    <mergeCell ref="O13:AG13"/>
    <mergeCell ref="O14:AG14"/>
    <mergeCell ref="V7:W7"/>
    <mergeCell ref="X7:Y7"/>
    <mergeCell ref="AA7:AB7"/>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Q303"/>
  <sheetViews>
    <sheetView showGridLines="0" zoomScaleNormal="100" workbookViewId="0"/>
  </sheetViews>
  <sheetFormatPr defaultColWidth="4.5" defaultRowHeight="13.5" x14ac:dyDescent="0.15"/>
  <cols>
    <col min="1" max="1" width="1.625" style="256" customWidth="1"/>
    <col min="2" max="33" width="2.625" style="256" customWidth="1"/>
    <col min="34" max="35" width="1.625" style="256" customWidth="1"/>
    <col min="36" max="16384" width="4.5" style="256"/>
  </cols>
  <sheetData>
    <row r="1" spans="1:69" ht="16.5" customHeight="1" x14ac:dyDescent="0.15">
      <c r="A1" s="164"/>
      <c r="B1" s="253"/>
      <c r="C1" s="253"/>
      <c r="D1" s="253"/>
      <c r="E1" s="253"/>
      <c r="F1" s="253"/>
      <c r="G1" s="253"/>
      <c r="H1" s="253"/>
      <c r="I1" s="253"/>
      <c r="J1" s="253"/>
      <c r="K1" s="253"/>
      <c r="L1" s="253"/>
      <c r="M1" s="253"/>
      <c r="N1" s="253"/>
      <c r="O1" s="253"/>
      <c r="P1" s="253"/>
      <c r="Q1" s="253"/>
      <c r="R1" s="253"/>
      <c r="S1" s="253"/>
      <c r="T1" s="253"/>
      <c r="U1" s="253"/>
      <c r="V1" s="253"/>
      <c r="W1" s="908" t="s">
        <v>1</v>
      </c>
      <c r="X1" s="968"/>
      <c r="Y1" s="968"/>
      <c r="Z1" s="968"/>
      <c r="AA1" s="969"/>
      <c r="AB1" s="911" t="str">
        <f>IF(id="","",id)</f>
        <v/>
      </c>
      <c r="AC1" s="912"/>
      <c r="AD1" s="912"/>
      <c r="AE1" s="912"/>
      <c r="AF1" s="912"/>
      <c r="AG1" s="913"/>
      <c r="AH1" s="253"/>
    </row>
    <row r="2" spans="1:69" ht="16.5" customHeight="1" x14ac:dyDescent="0.15">
      <c r="A2" s="253"/>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row>
    <row r="3" spans="1:69" ht="16.5" customHeight="1" x14ac:dyDescent="0.15">
      <c r="A3" s="253"/>
      <c r="B3" s="253"/>
      <c r="C3" s="966" t="s">
        <v>305</v>
      </c>
      <c r="D3" s="967"/>
      <c r="E3" s="967"/>
      <c r="F3" s="967"/>
      <c r="G3" s="967"/>
      <c r="H3" s="967"/>
      <c r="I3" s="967"/>
      <c r="J3" s="967"/>
      <c r="K3" s="967"/>
      <c r="L3" s="967"/>
      <c r="M3" s="967"/>
      <c r="N3" s="967"/>
      <c r="O3" s="967"/>
      <c r="P3" s="967"/>
      <c r="Q3" s="967"/>
      <c r="R3" s="967"/>
      <c r="S3" s="967"/>
      <c r="T3" s="967"/>
      <c r="U3" s="967"/>
      <c r="V3" s="967"/>
      <c r="W3" s="967"/>
      <c r="X3" s="967"/>
      <c r="Y3" s="967"/>
      <c r="Z3" s="967"/>
      <c r="AA3" s="967"/>
      <c r="AB3" s="967"/>
      <c r="AC3" s="967"/>
      <c r="AD3" s="967"/>
      <c r="AE3" s="967"/>
      <c r="AF3" s="967"/>
      <c r="AG3" s="253"/>
      <c r="AH3" s="253"/>
    </row>
    <row r="4" spans="1:69" ht="16.5" customHeight="1" x14ac:dyDescent="0.15">
      <c r="A4" s="253"/>
      <c r="B4" s="253"/>
      <c r="C4" s="967"/>
      <c r="D4" s="967"/>
      <c r="E4" s="967"/>
      <c r="F4" s="967"/>
      <c r="G4" s="967"/>
      <c r="H4" s="967"/>
      <c r="I4" s="967"/>
      <c r="J4" s="967"/>
      <c r="K4" s="967"/>
      <c r="L4" s="967"/>
      <c r="M4" s="967"/>
      <c r="N4" s="967"/>
      <c r="O4" s="967"/>
      <c r="P4" s="967"/>
      <c r="Q4" s="967"/>
      <c r="R4" s="967"/>
      <c r="S4" s="967"/>
      <c r="T4" s="967"/>
      <c r="U4" s="967"/>
      <c r="V4" s="967"/>
      <c r="W4" s="967"/>
      <c r="X4" s="967"/>
      <c r="Y4" s="967"/>
      <c r="Z4" s="967"/>
      <c r="AA4" s="967"/>
      <c r="AB4" s="967"/>
      <c r="AC4" s="967"/>
      <c r="AD4" s="967"/>
      <c r="AE4" s="967"/>
      <c r="AF4" s="967"/>
      <c r="AG4" s="253"/>
      <c r="AH4" s="253"/>
    </row>
    <row r="5" spans="1:69" ht="16.5" customHeight="1" x14ac:dyDescent="0.15">
      <c r="A5" s="253"/>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69" ht="16.5" customHeight="1" x14ac:dyDescent="0.15">
      <c r="A6" s="986" t="s">
        <v>502</v>
      </c>
      <c r="B6" s="986"/>
      <c r="C6" s="986"/>
      <c r="D6" s="986"/>
      <c r="E6" s="986"/>
      <c r="F6" s="986"/>
      <c r="G6" s="986"/>
      <c r="H6" s="986"/>
      <c r="I6" s="986"/>
      <c r="J6" s="986"/>
      <c r="K6" s="986"/>
      <c r="L6" s="986"/>
      <c r="M6" s="986"/>
      <c r="N6" s="986"/>
      <c r="O6" s="986"/>
      <c r="P6" s="986"/>
      <c r="Q6" s="986"/>
      <c r="R6" s="986"/>
      <c r="S6" s="986"/>
      <c r="T6" s="986"/>
      <c r="U6" s="986"/>
      <c r="V6" s="986"/>
      <c r="W6" s="986"/>
      <c r="X6" s="986"/>
      <c r="Y6" s="986"/>
      <c r="Z6" s="986"/>
      <c r="AA6" s="986"/>
      <c r="AB6" s="986"/>
      <c r="AC6" s="986"/>
      <c r="AD6" s="986"/>
      <c r="AE6" s="986"/>
      <c r="AF6" s="986"/>
      <c r="AG6" s="986"/>
      <c r="AH6" s="986"/>
    </row>
    <row r="7" spans="1:69" ht="16.5" customHeight="1" x14ac:dyDescent="0.15">
      <c r="A7" s="986"/>
      <c r="B7" s="986"/>
      <c r="C7" s="986"/>
      <c r="D7" s="986"/>
      <c r="E7" s="986"/>
      <c r="F7" s="986"/>
      <c r="G7" s="986"/>
      <c r="H7" s="986"/>
      <c r="I7" s="986"/>
      <c r="J7" s="986"/>
      <c r="K7" s="986"/>
      <c r="L7" s="986"/>
      <c r="M7" s="986"/>
      <c r="N7" s="986"/>
      <c r="O7" s="986"/>
      <c r="P7" s="986"/>
      <c r="Q7" s="986"/>
      <c r="R7" s="986"/>
      <c r="S7" s="986"/>
      <c r="T7" s="986"/>
      <c r="U7" s="986"/>
      <c r="V7" s="986"/>
      <c r="W7" s="986"/>
      <c r="X7" s="986"/>
      <c r="Y7" s="986"/>
      <c r="Z7" s="986"/>
      <c r="AA7" s="986"/>
      <c r="AB7" s="986"/>
      <c r="AC7" s="986"/>
      <c r="AD7" s="986"/>
      <c r="AE7" s="986"/>
      <c r="AF7" s="986"/>
      <c r="AG7" s="986"/>
      <c r="AH7" s="986"/>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3"/>
      <c r="BK7" s="103"/>
      <c r="BL7" s="103"/>
      <c r="BM7" s="103"/>
    </row>
    <row r="8" spans="1:69" ht="16.5" customHeight="1" x14ac:dyDescent="0.15">
      <c r="A8" s="986"/>
      <c r="B8" s="986"/>
      <c r="C8" s="986"/>
      <c r="D8" s="986"/>
      <c r="E8" s="986"/>
      <c r="F8" s="986"/>
      <c r="G8" s="986"/>
      <c r="H8" s="986"/>
      <c r="I8" s="986"/>
      <c r="J8" s="986"/>
      <c r="K8" s="986"/>
      <c r="L8" s="986"/>
      <c r="M8" s="986"/>
      <c r="N8" s="986"/>
      <c r="O8" s="986"/>
      <c r="P8" s="986"/>
      <c r="Q8" s="986"/>
      <c r="R8" s="986"/>
      <c r="S8" s="986"/>
      <c r="T8" s="986"/>
      <c r="U8" s="986"/>
      <c r="V8" s="986"/>
      <c r="W8" s="986"/>
      <c r="X8" s="986"/>
      <c r="Y8" s="986"/>
      <c r="Z8" s="986"/>
      <c r="AA8" s="986"/>
      <c r="AB8" s="986"/>
      <c r="AC8" s="986"/>
      <c r="AD8" s="986"/>
      <c r="AE8" s="986"/>
      <c r="AF8" s="986"/>
      <c r="AG8" s="986"/>
      <c r="AH8" s="986"/>
      <c r="AJ8" s="103"/>
    </row>
    <row r="9" spans="1:69" ht="16.5" customHeight="1" x14ac:dyDescent="0.15">
      <c r="A9" s="986"/>
      <c r="B9" s="986"/>
      <c r="C9" s="986"/>
      <c r="D9" s="986"/>
      <c r="E9" s="986"/>
      <c r="F9" s="986"/>
      <c r="G9" s="986"/>
      <c r="H9" s="986"/>
      <c r="I9" s="986"/>
      <c r="J9" s="986"/>
      <c r="K9" s="986"/>
      <c r="L9" s="986"/>
      <c r="M9" s="986"/>
      <c r="N9" s="986"/>
      <c r="O9" s="986"/>
      <c r="P9" s="986"/>
      <c r="Q9" s="986"/>
      <c r="R9" s="986"/>
      <c r="S9" s="986"/>
      <c r="T9" s="986"/>
      <c r="U9" s="986"/>
      <c r="V9" s="986"/>
      <c r="W9" s="986"/>
      <c r="X9" s="986"/>
      <c r="Y9" s="986"/>
      <c r="Z9" s="986"/>
      <c r="AA9" s="986"/>
      <c r="AB9" s="986"/>
      <c r="AC9" s="986"/>
      <c r="AD9" s="986"/>
      <c r="AE9" s="986"/>
      <c r="AF9" s="986"/>
      <c r="AG9" s="986"/>
      <c r="AH9" s="986"/>
      <c r="AJ9" s="103"/>
    </row>
    <row r="10" spans="1:69" ht="16.5" customHeight="1" x14ac:dyDescent="0.15">
      <c r="A10" s="986"/>
      <c r="B10" s="986"/>
      <c r="C10" s="986"/>
      <c r="D10" s="986"/>
      <c r="E10" s="986"/>
      <c r="F10" s="986"/>
      <c r="G10" s="986"/>
      <c r="H10" s="986"/>
      <c r="I10" s="986"/>
      <c r="J10" s="986"/>
      <c r="K10" s="986"/>
      <c r="L10" s="986"/>
      <c r="M10" s="986"/>
      <c r="N10" s="986"/>
      <c r="O10" s="986"/>
      <c r="P10" s="986"/>
      <c r="Q10" s="986"/>
      <c r="R10" s="986"/>
      <c r="S10" s="986"/>
      <c r="T10" s="986"/>
      <c r="U10" s="986"/>
      <c r="V10" s="986"/>
      <c r="W10" s="986"/>
      <c r="X10" s="986"/>
      <c r="Y10" s="986"/>
      <c r="Z10" s="986"/>
      <c r="AA10" s="986"/>
      <c r="AB10" s="986"/>
      <c r="AC10" s="986"/>
      <c r="AD10" s="986"/>
      <c r="AE10" s="986"/>
      <c r="AF10" s="986"/>
      <c r="AG10" s="986"/>
      <c r="AH10" s="986"/>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row>
    <row r="11" spans="1:69" ht="16.5" customHeight="1" x14ac:dyDescent="0.15">
      <c r="A11" s="986"/>
      <c r="B11" s="986"/>
      <c r="C11" s="986"/>
      <c r="D11" s="986"/>
      <c r="E11" s="986"/>
      <c r="F11" s="986"/>
      <c r="G11" s="986"/>
      <c r="H11" s="986"/>
      <c r="I11" s="986"/>
      <c r="J11" s="986"/>
      <c r="K11" s="986"/>
      <c r="L11" s="986"/>
      <c r="M11" s="986"/>
      <c r="N11" s="986"/>
      <c r="O11" s="986"/>
      <c r="P11" s="986"/>
      <c r="Q11" s="986"/>
      <c r="R11" s="986"/>
      <c r="S11" s="986"/>
      <c r="T11" s="986"/>
      <c r="U11" s="986"/>
      <c r="V11" s="986"/>
      <c r="W11" s="986"/>
      <c r="X11" s="986"/>
      <c r="Y11" s="986"/>
      <c r="Z11" s="986"/>
      <c r="AA11" s="986"/>
      <c r="AB11" s="986"/>
      <c r="AC11" s="986"/>
      <c r="AD11" s="986"/>
      <c r="AE11" s="986"/>
      <c r="AF11" s="986"/>
      <c r="AG11" s="986"/>
      <c r="AH11" s="986"/>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row>
    <row r="12" spans="1:69" ht="16.5" customHeight="1" x14ac:dyDescent="0.15">
      <c r="A12" s="253"/>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row>
    <row r="13" spans="1:69" ht="16.5" customHeight="1" x14ac:dyDescent="0.15">
      <c r="A13" s="253"/>
      <c r="B13" s="253"/>
      <c r="C13" s="168"/>
      <c r="D13" s="253"/>
      <c r="E13" s="253"/>
      <c r="F13" s="253"/>
      <c r="G13" s="253"/>
      <c r="H13" s="253"/>
      <c r="I13" s="253"/>
      <c r="J13" s="253"/>
      <c r="K13" s="253"/>
      <c r="L13" s="253"/>
      <c r="M13" s="253"/>
      <c r="N13" s="167"/>
      <c r="O13" s="253"/>
      <c r="P13" s="253"/>
      <c r="Q13" s="253"/>
      <c r="R13" s="253"/>
      <c r="S13" s="253"/>
      <c r="T13" s="253"/>
      <c r="U13" s="984" t="s">
        <v>335</v>
      </c>
      <c r="V13" s="985"/>
      <c r="W13" s="945"/>
      <c r="X13" s="945"/>
      <c r="Y13" s="205" t="s">
        <v>58</v>
      </c>
      <c r="Z13" s="945"/>
      <c r="AA13" s="945"/>
      <c r="AB13" s="205" t="s">
        <v>129</v>
      </c>
      <c r="AC13" s="945"/>
      <c r="AD13" s="945"/>
      <c r="AE13" s="205" t="s">
        <v>304</v>
      </c>
      <c r="AF13" s="253"/>
      <c r="AG13" s="253"/>
      <c r="AH13" s="253"/>
    </row>
    <row r="14" spans="1:69" ht="16.5" customHeight="1" x14ac:dyDescent="0.15">
      <c r="A14" s="253"/>
      <c r="B14" s="253"/>
      <c r="C14" s="168"/>
      <c r="D14" s="253"/>
      <c r="E14" s="253"/>
      <c r="F14" s="253"/>
      <c r="G14" s="253"/>
      <c r="H14" s="253"/>
      <c r="I14" s="253"/>
      <c r="J14" s="253"/>
      <c r="K14" s="253"/>
      <c r="L14" s="253"/>
      <c r="M14" s="253"/>
      <c r="N14" s="167"/>
      <c r="O14" s="253"/>
      <c r="P14" s="253"/>
      <c r="Q14" s="253"/>
      <c r="R14" s="253"/>
      <c r="S14" s="253"/>
      <c r="T14" s="253"/>
      <c r="U14" s="253"/>
      <c r="V14" s="253"/>
      <c r="W14" s="168"/>
      <c r="X14" s="253"/>
      <c r="Y14" s="253"/>
      <c r="Z14" s="253"/>
      <c r="AA14" s="253"/>
      <c r="AB14" s="253"/>
      <c r="AC14" s="253"/>
      <c r="AD14" s="253"/>
      <c r="AE14" s="253"/>
      <c r="AF14" s="253"/>
      <c r="AG14" s="253"/>
      <c r="AH14" s="253"/>
    </row>
    <row r="15" spans="1:69" ht="16.5" customHeight="1" x14ac:dyDescent="0.15">
      <c r="A15" s="253"/>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row>
    <row r="16" spans="1:69" ht="16.5" customHeight="1" x14ac:dyDescent="0.15">
      <c r="A16" s="253"/>
      <c r="B16" s="253"/>
      <c r="C16" s="902" t="s">
        <v>303</v>
      </c>
      <c r="D16" s="960"/>
      <c r="E16" s="960"/>
      <c r="F16" s="960"/>
      <c r="G16" s="960"/>
      <c r="H16" s="960"/>
      <c r="I16" s="960"/>
      <c r="J16" s="960"/>
      <c r="K16" s="960"/>
      <c r="L16" s="960"/>
      <c r="M16" s="960"/>
      <c r="N16" s="960"/>
      <c r="O16" s="904"/>
      <c r="P16" s="905"/>
      <c r="Q16" s="905"/>
      <c r="R16" s="905"/>
      <c r="S16" s="905"/>
      <c r="T16" s="905"/>
      <c r="U16" s="905"/>
      <c r="V16" s="905"/>
      <c r="W16" s="905"/>
      <c r="X16" s="905"/>
      <c r="Y16" s="905"/>
      <c r="Z16" s="905"/>
      <c r="AA16" s="905"/>
      <c r="AB16" s="905"/>
      <c r="AC16" s="905"/>
      <c r="AD16" s="905"/>
      <c r="AE16" s="905"/>
      <c r="AF16" s="253"/>
      <c r="AG16" s="253"/>
      <c r="AH16" s="253"/>
    </row>
    <row r="17" spans="1:34" ht="16.5" customHeight="1" x14ac:dyDescent="0.15">
      <c r="A17" s="253"/>
      <c r="B17" s="253"/>
      <c r="C17" s="235"/>
      <c r="D17" s="207"/>
      <c r="E17" s="207"/>
      <c r="F17" s="207"/>
      <c r="G17" s="207"/>
      <c r="H17" s="207"/>
      <c r="I17" s="207"/>
      <c r="J17" s="207"/>
      <c r="K17" s="207"/>
      <c r="L17" s="207"/>
      <c r="M17" s="207"/>
      <c r="N17" s="207"/>
      <c r="O17" s="207"/>
      <c r="P17" s="207"/>
      <c r="Q17" s="253"/>
      <c r="R17" s="253"/>
      <c r="S17" s="253"/>
      <c r="T17" s="253"/>
      <c r="U17" s="253"/>
      <c r="V17" s="253"/>
      <c r="W17" s="253"/>
      <c r="X17" s="253"/>
      <c r="Y17" s="253"/>
      <c r="Z17" s="253"/>
      <c r="AA17" s="253"/>
      <c r="AB17" s="253"/>
      <c r="AC17" s="253"/>
      <c r="AD17" s="253"/>
      <c r="AE17" s="253"/>
      <c r="AF17" s="253"/>
      <c r="AG17" s="253"/>
      <c r="AH17" s="253"/>
    </row>
    <row r="18" spans="1:34" ht="16.5" customHeight="1" x14ac:dyDescent="0.1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row>
    <row r="19" spans="1:34" ht="16.5" customHeight="1" thickBot="1" x14ac:dyDescent="0.2">
      <c r="A19" s="253"/>
      <c r="B19" s="253"/>
      <c r="C19" s="253"/>
      <c r="D19" s="253"/>
      <c r="E19" s="253"/>
      <c r="F19" s="253"/>
      <c r="G19" s="253"/>
      <c r="H19" s="253"/>
      <c r="I19" s="169" t="s">
        <v>495</v>
      </c>
      <c r="J19" s="169"/>
      <c r="K19" s="169"/>
      <c r="L19" s="169"/>
      <c r="M19" s="169"/>
      <c r="N19" s="169"/>
      <c r="O19" s="169"/>
      <c r="P19" s="169"/>
      <c r="Q19" s="170"/>
      <c r="R19" s="170"/>
      <c r="S19" s="170"/>
      <c r="T19" s="170"/>
      <c r="U19" s="170"/>
      <c r="V19" s="170"/>
      <c r="W19" s="170"/>
      <c r="X19" s="170"/>
      <c r="Y19" s="170"/>
      <c r="Z19" s="170"/>
      <c r="AA19" s="170"/>
      <c r="AB19" s="170"/>
      <c r="AC19" s="170"/>
      <c r="AD19" s="170"/>
      <c r="AE19" s="170"/>
      <c r="AF19" s="170"/>
      <c r="AG19" s="170"/>
      <c r="AH19" s="253"/>
    </row>
    <row r="20" spans="1:34" ht="18" customHeight="1" x14ac:dyDescent="0.15">
      <c r="A20" s="253"/>
      <c r="B20" s="253"/>
      <c r="C20" s="253"/>
      <c r="D20" s="253"/>
      <c r="E20" s="253"/>
      <c r="F20" s="253"/>
      <c r="G20" s="253"/>
      <c r="H20" s="258"/>
      <c r="I20" s="880" t="s">
        <v>411</v>
      </c>
      <c r="J20" s="880"/>
      <c r="K20" s="880"/>
      <c r="L20" s="880"/>
      <c r="M20" s="880"/>
      <c r="N20" s="881"/>
      <c r="O20" s="884" t="str">
        <f>IF(headofficeaddress1="","入力シートに本社所在地（都道府県）を入力してください",headofficeaddress1)</f>
        <v>入力シートに本社所在地（都道府県）を入力してください</v>
      </c>
      <c r="P20" s="885"/>
      <c r="Q20" s="885"/>
      <c r="R20" s="885"/>
      <c r="S20" s="885"/>
      <c r="T20" s="885"/>
      <c r="U20" s="885"/>
      <c r="V20" s="885"/>
      <c r="W20" s="885"/>
      <c r="X20" s="885"/>
      <c r="Y20" s="885"/>
      <c r="Z20" s="885"/>
      <c r="AA20" s="885"/>
      <c r="AB20" s="885"/>
      <c r="AC20" s="885"/>
      <c r="AD20" s="885"/>
      <c r="AE20" s="885"/>
      <c r="AF20" s="885"/>
      <c r="AG20" s="886"/>
      <c r="AH20" s="253"/>
    </row>
    <row r="21" spans="1:34" ht="18" customHeight="1" x14ac:dyDescent="0.15">
      <c r="A21" s="253"/>
      <c r="B21" s="253"/>
      <c r="C21" s="253"/>
      <c r="D21" s="253"/>
      <c r="E21" s="253"/>
      <c r="F21" s="253"/>
      <c r="G21" s="253"/>
      <c r="H21" s="258"/>
      <c r="I21" s="880"/>
      <c r="J21" s="880"/>
      <c r="K21" s="880"/>
      <c r="L21" s="880"/>
      <c r="M21" s="880"/>
      <c r="N21" s="881"/>
      <c r="O21" s="887" t="str">
        <f>IF(headofficeaddress2="","入力シートに本社所在地（市区町村　町丁字）を入力してください",headofficeaddress2)</f>
        <v>入力シートに本社所在地（市区町村　町丁字）を入力してください</v>
      </c>
      <c r="P21" s="888"/>
      <c r="Q21" s="888"/>
      <c r="R21" s="888"/>
      <c r="S21" s="888"/>
      <c r="T21" s="888"/>
      <c r="U21" s="888"/>
      <c r="V21" s="888"/>
      <c r="W21" s="888"/>
      <c r="X21" s="888"/>
      <c r="Y21" s="888"/>
      <c r="Z21" s="888"/>
      <c r="AA21" s="888"/>
      <c r="AB21" s="888"/>
      <c r="AC21" s="888"/>
      <c r="AD21" s="888"/>
      <c r="AE21" s="888"/>
      <c r="AF21" s="888"/>
      <c r="AG21" s="889"/>
      <c r="AH21" s="253"/>
    </row>
    <row r="22" spans="1:34" ht="18" customHeight="1" x14ac:dyDescent="0.15">
      <c r="A22" s="253"/>
      <c r="B22" s="253"/>
      <c r="C22" s="253"/>
      <c r="D22" s="253"/>
      <c r="E22" s="253"/>
      <c r="F22" s="253"/>
      <c r="G22" s="253"/>
      <c r="H22" s="258"/>
      <c r="I22" s="882"/>
      <c r="J22" s="882"/>
      <c r="K22" s="882"/>
      <c r="L22" s="882"/>
      <c r="M22" s="882"/>
      <c r="N22" s="883"/>
      <c r="O22" s="890" t="str">
        <f>IF(headofficeaddress3="","入力シートに本社所在地（丁目番地）を入力してください",headofficeaddress3)</f>
        <v>入力シートに本社所在地（丁目番地）を入力してください</v>
      </c>
      <c r="P22" s="891">
        <v>5</v>
      </c>
      <c r="Q22" s="891">
        <v>5</v>
      </c>
      <c r="R22" s="891">
        <v>5</v>
      </c>
      <c r="S22" s="891">
        <v>5</v>
      </c>
      <c r="T22" s="891">
        <v>5</v>
      </c>
      <c r="U22" s="891">
        <v>5</v>
      </c>
      <c r="V22" s="891">
        <v>5</v>
      </c>
      <c r="W22" s="891">
        <v>5</v>
      </c>
      <c r="X22" s="891">
        <v>5</v>
      </c>
      <c r="Y22" s="891">
        <v>5</v>
      </c>
      <c r="Z22" s="891">
        <v>5</v>
      </c>
      <c r="AA22" s="891">
        <v>5</v>
      </c>
      <c r="AB22" s="891">
        <v>5</v>
      </c>
      <c r="AC22" s="891">
        <v>5</v>
      </c>
      <c r="AD22" s="891">
        <v>5</v>
      </c>
      <c r="AE22" s="891">
        <v>5</v>
      </c>
      <c r="AF22" s="891">
        <v>5</v>
      </c>
      <c r="AG22" s="892">
        <v>5</v>
      </c>
      <c r="AH22" s="253"/>
    </row>
    <row r="23" spans="1:34" ht="16.5" customHeight="1" x14ac:dyDescent="0.15">
      <c r="A23" s="253"/>
      <c r="B23" s="253"/>
      <c r="C23" s="253"/>
      <c r="D23" s="253"/>
      <c r="E23" s="253"/>
      <c r="F23" s="253"/>
      <c r="G23" s="253"/>
      <c r="H23" s="261"/>
      <c r="I23" s="893" t="s">
        <v>462</v>
      </c>
      <c r="J23" s="894"/>
      <c r="K23" s="894"/>
      <c r="L23" s="894"/>
      <c r="M23" s="894"/>
      <c r="N23" s="895"/>
      <c r="O23" s="887" t="str">
        <f>IF(headofficename="","入力シートに本社（商号又は名称）を入力してください",headofficename)</f>
        <v>入力シートに本社（商号又は名称）を入力してください</v>
      </c>
      <c r="P23" s="897">
        <v>5</v>
      </c>
      <c r="Q23" s="897">
        <v>5</v>
      </c>
      <c r="R23" s="897">
        <v>5</v>
      </c>
      <c r="S23" s="897">
        <v>5</v>
      </c>
      <c r="T23" s="897">
        <v>5</v>
      </c>
      <c r="U23" s="897">
        <v>5</v>
      </c>
      <c r="V23" s="897">
        <v>5</v>
      </c>
      <c r="W23" s="897">
        <v>5</v>
      </c>
      <c r="X23" s="897">
        <v>5</v>
      </c>
      <c r="Y23" s="897">
        <v>5</v>
      </c>
      <c r="Z23" s="897">
        <v>5</v>
      </c>
      <c r="AA23" s="897">
        <v>5</v>
      </c>
      <c r="AB23" s="897">
        <v>5</v>
      </c>
      <c r="AC23" s="897">
        <v>5</v>
      </c>
      <c r="AD23" s="897">
        <v>5</v>
      </c>
      <c r="AE23" s="897">
        <v>5</v>
      </c>
      <c r="AF23" s="897">
        <v>5</v>
      </c>
      <c r="AG23" s="898">
        <v>5</v>
      </c>
      <c r="AH23" s="253"/>
    </row>
    <row r="24" spans="1:34" ht="16.5" customHeight="1" x14ac:dyDescent="0.15">
      <c r="A24" s="253"/>
      <c r="B24" s="253"/>
      <c r="C24" s="253"/>
      <c r="D24" s="253"/>
      <c r="E24" s="253"/>
      <c r="F24" s="253"/>
      <c r="G24" s="253"/>
      <c r="H24" s="261"/>
      <c r="I24" s="896"/>
      <c r="J24" s="882"/>
      <c r="K24" s="882"/>
      <c r="L24" s="882"/>
      <c r="M24" s="882"/>
      <c r="N24" s="883"/>
      <c r="O24" s="899" t="s">
        <v>329</v>
      </c>
      <c r="P24" s="900">
        <v>5</v>
      </c>
      <c r="Q24" s="900">
        <v>5</v>
      </c>
      <c r="R24" s="900">
        <v>5</v>
      </c>
      <c r="S24" s="900">
        <v>5</v>
      </c>
      <c r="T24" s="900">
        <v>5</v>
      </c>
      <c r="U24" s="900">
        <v>5</v>
      </c>
      <c r="V24" s="900">
        <v>5</v>
      </c>
      <c r="W24" s="900">
        <v>5</v>
      </c>
      <c r="X24" s="900">
        <v>5</v>
      </c>
      <c r="Y24" s="900">
        <v>5</v>
      </c>
      <c r="Z24" s="900">
        <v>5</v>
      </c>
      <c r="AA24" s="900">
        <v>5</v>
      </c>
      <c r="AB24" s="900">
        <v>5</v>
      </c>
      <c r="AC24" s="900">
        <v>5</v>
      </c>
      <c r="AD24" s="900">
        <v>5</v>
      </c>
      <c r="AE24" s="900">
        <v>5</v>
      </c>
      <c r="AF24" s="900">
        <v>5</v>
      </c>
      <c r="AG24" s="901">
        <v>5</v>
      </c>
      <c r="AH24" s="253"/>
    </row>
    <row r="25" spans="1:34" ht="24.75" customHeight="1" x14ac:dyDescent="0.15">
      <c r="A25" s="253"/>
      <c r="B25" s="253"/>
      <c r="C25" s="253"/>
      <c r="D25" s="253"/>
      <c r="E25" s="253"/>
      <c r="F25" s="253"/>
      <c r="G25" s="253"/>
      <c r="H25" s="261"/>
      <c r="I25" s="893" t="s">
        <v>302</v>
      </c>
      <c r="J25" s="894"/>
      <c r="K25" s="895"/>
      <c r="L25" s="921" t="s">
        <v>301</v>
      </c>
      <c r="M25" s="922"/>
      <c r="N25" s="923"/>
      <c r="O25" s="175"/>
      <c r="P25" s="924" t="str">
        <f>IF(headofficeshokumei="","入力シートに代表者(役職名）を入力してください",headofficeshokumei)</f>
        <v>入力シートに代表者(役職名）を入力してください</v>
      </c>
      <c r="Q25" s="924">
        <v>5</v>
      </c>
      <c r="R25" s="924">
        <v>5</v>
      </c>
      <c r="S25" s="924">
        <v>5</v>
      </c>
      <c r="T25" s="924">
        <v>5</v>
      </c>
      <c r="U25" s="924">
        <v>5</v>
      </c>
      <c r="V25" s="924">
        <v>5</v>
      </c>
      <c r="W25" s="924">
        <v>5</v>
      </c>
      <c r="X25" s="924">
        <v>5</v>
      </c>
      <c r="Y25" s="924">
        <v>5</v>
      </c>
      <c r="Z25" s="924">
        <v>5</v>
      </c>
      <c r="AA25" s="924">
        <v>5</v>
      </c>
      <c r="AB25" s="924">
        <v>5</v>
      </c>
      <c r="AC25" s="924">
        <v>5</v>
      </c>
      <c r="AD25" s="924">
        <v>5</v>
      </c>
      <c r="AE25" s="924">
        <v>5</v>
      </c>
      <c r="AF25" s="925">
        <v>5</v>
      </c>
      <c r="AG25" s="176"/>
      <c r="AH25" s="253"/>
    </row>
    <row r="26" spans="1:34" ht="25.5" customHeight="1" x14ac:dyDescent="0.15">
      <c r="A26" s="253"/>
      <c r="B26" s="253"/>
      <c r="C26" s="253"/>
      <c r="D26" s="253"/>
      <c r="E26" s="253"/>
      <c r="F26" s="253"/>
      <c r="G26" s="253"/>
      <c r="H26" s="261"/>
      <c r="I26" s="877"/>
      <c r="J26" s="880"/>
      <c r="K26" s="881"/>
      <c r="L26" s="934" t="s">
        <v>300</v>
      </c>
      <c r="M26" s="880"/>
      <c r="N26" s="881"/>
      <c r="O26" s="926"/>
      <c r="P26" s="928" t="str">
        <f>IF(headofficedaihyouname="","入力シートに代表者(氏名）を入力してください",headofficedaihyouname)</f>
        <v>入力シートに代表者(氏名）を入力してください</v>
      </c>
      <c r="Q26" s="928"/>
      <c r="R26" s="928"/>
      <c r="S26" s="928"/>
      <c r="T26" s="928"/>
      <c r="U26" s="928"/>
      <c r="V26" s="928"/>
      <c r="W26" s="928"/>
      <c r="X26" s="928"/>
      <c r="Y26" s="928"/>
      <c r="Z26" s="928"/>
      <c r="AA26" s="928"/>
      <c r="AB26" s="928"/>
      <c r="AC26" s="928"/>
      <c r="AD26" s="928"/>
      <c r="AE26" s="928"/>
      <c r="AF26" s="930" t="s">
        <v>413</v>
      </c>
      <c r="AG26" s="931"/>
      <c r="AH26" s="253"/>
    </row>
    <row r="27" spans="1:34" ht="16.5" customHeight="1" thickBot="1" x14ac:dyDescent="0.2">
      <c r="A27" s="253"/>
      <c r="B27" s="253"/>
      <c r="C27" s="253"/>
      <c r="D27" s="253"/>
      <c r="E27" s="253"/>
      <c r="F27" s="253"/>
      <c r="G27" s="253"/>
      <c r="H27" s="261"/>
      <c r="I27" s="918"/>
      <c r="J27" s="919"/>
      <c r="K27" s="920"/>
      <c r="L27" s="935"/>
      <c r="M27" s="919"/>
      <c r="N27" s="920"/>
      <c r="O27" s="927"/>
      <c r="P27" s="929"/>
      <c r="Q27" s="929"/>
      <c r="R27" s="929"/>
      <c r="S27" s="929"/>
      <c r="T27" s="929"/>
      <c r="U27" s="929"/>
      <c r="V27" s="929"/>
      <c r="W27" s="929"/>
      <c r="X27" s="929"/>
      <c r="Y27" s="929"/>
      <c r="Z27" s="929"/>
      <c r="AA27" s="929"/>
      <c r="AB27" s="929"/>
      <c r="AC27" s="929"/>
      <c r="AD27" s="929"/>
      <c r="AE27" s="929"/>
      <c r="AF27" s="932" t="s">
        <v>299</v>
      </c>
      <c r="AG27" s="933"/>
      <c r="AH27" s="253"/>
    </row>
    <row r="28" spans="1:34" ht="16.5" customHeight="1" x14ac:dyDescent="0.15">
      <c r="A28" s="253"/>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178"/>
      <c r="AF28" s="178"/>
      <c r="AG28" s="259"/>
      <c r="AH28" s="253"/>
    </row>
    <row r="29" spans="1:34" ht="12" customHeight="1" x14ac:dyDescent="0.15">
      <c r="A29" s="253"/>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row>
    <row r="30" spans="1:34" ht="16.5" customHeight="1" thickBot="1" x14ac:dyDescent="0.2">
      <c r="A30" s="253"/>
      <c r="B30" s="952" t="s">
        <v>298</v>
      </c>
      <c r="C30" s="952"/>
      <c r="D30" s="952"/>
      <c r="E30" s="952"/>
      <c r="F30" s="952"/>
      <c r="G30" s="952"/>
      <c r="H30" s="952"/>
      <c r="I30" s="952"/>
      <c r="J30" s="952"/>
      <c r="K30" s="952"/>
      <c r="L30" s="952"/>
      <c r="M30" s="170"/>
      <c r="N30" s="170"/>
      <c r="O30" s="170"/>
      <c r="P30" s="170"/>
      <c r="Q30" s="170"/>
      <c r="R30" s="170"/>
      <c r="S30" s="170"/>
      <c r="T30" s="170"/>
      <c r="U30" s="170"/>
      <c r="V30" s="170"/>
      <c r="W30" s="170"/>
      <c r="X30" s="170"/>
      <c r="Y30" s="170"/>
      <c r="Z30" s="170"/>
      <c r="AA30" s="170"/>
      <c r="AB30" s="170"/>
      <c r="AC30" s="170"/>
      <c r="AD30" s="170"/>
      <c r="AE30" s="170"/>
      <c r="AF30" s="170"/>
      <c r="AG30" s="170"/>
      <c r="AH30" s="253"/>
    </row>
    <row r="31" spans="1:34" ht="33" customHeight="1" x14ac:dyDescent="0.15">
      <c r="A31" s="258"/>
      <c r="B31" s="882" t="s">
        <v>113</v>
      </c>
      <c r="C31" s="882"/>
      <c r="D31" s="882"/>
      <c r="E31" s="882"/>
      <c r="F31" s="882"/>
      <c r="G31" s="882"/>
      <c r="H31" s="882"/>
      <c r="I31" s="882"/>
      <c r="J31" s="882"/>
      <c r="K31" s="882"/>
      <c r="L31" s="882"/>
      <c r="M31" s="882"/>
      <c r="N31" s="882"/>
      <c r="O31" s="882"/>
      <c r="P31" s="882"/>
      <c r="Q31" s="883"/>
      <c r="R31" s="990" t="s">
        <v>114</v>
      </c>
      <c r="S31" s="991"/>
      <c r="T31" s="991"/>
      <c r="U31" s="991"/>
      <c r="V31" s="991"/>
      <c r="W31" s="991"/>
      <c r="X31" s="991"/>
      <c r="Y31" s="991"/>
      <c r="Z31" s="991"/>
      <c r="AA31" s="991"/>
      <c r="AB31" s="991"/>
      <c r="AC31" s="991"/>
      <c r="AD31" s="991"/>
      <c r="AE31" s="991"/>
      <c r="AF31" s="991"/>
      <c r="AG31" s="992"/>
      <c r="AH31" s="253"/>
    </row>
    <row r="32" spans="1:34" ht="33" customHeight="1" x14ac:dyDescent="0.15">
      <c r="A32" s="258"/>
      <c r="B32" s="999" t="s">
        <v>296</v>
      </c>
      <c r="C32" s="1000"/>
      <c r="D32" s="1003" t="s">
        <v>418</v>
      </c>
      <c r="E32" s="1000"/>
      <c r="F32" s="1003" t="s">
        <v>297</v>
      </c>
      <c r="G32" s="999"/>
      <c r="H32" s="999"/>
      <c r="I32" s="999"/>
      <c r="J32" s="999"/>
      <c r="K32" s="999"/>
      <c r="L32" s="999"/>
      <c r="M32" s="999"/>
      <c r="N32" s="999"/>
      <c r="O32" s="999"/>
      <c r="P32" s="999"/>
      <c r="Q32" s="1000"/>
      <c r="R32" s="1003" t="s">
        <v>296</v>
      </c>
      <c r="S32" s="1000"/>
      <c r="T32" s="1003" t="s">
        <v>418</v>
      </c>
      <c r="U32" s="1000"/>
      <c r="V32" s="1003" t="s">
        <v>88</v>
      </c>
      <c r="W32" s="999"/>
      <c r="X32" s="999"/>
      <c r="Y32" s="999"/>
      <c r="Z32" s="999"/>
      <c r="AA32" s="999"/>
      <c r="AB32" s="999"/>
      <c r="AC32" s="999"/>
      <c r="AD32" s="999"/>
      <c r="AE32" s="999"/>
      <c r="AF32" s="999"/>
      <c r="AG32" s="1014"/>
      <c r="AH32" s="253"/>
    </row>
    <row r="33" spans="1:34" ht="33" customHeight="1" x14ac:dyDescent="0.15">
      <c r="A33" s="258"/>
      <c r="B33" s="1004" t="s">
        <v>295</v>
      </c>
      <c r="C33" s="1005"/>
      <c r="D33" s="191"/>
      <c r="E33" s="208"/>
      <c r="F33" s="191"/>
      <c r="G33" s="191"/>
      <c r="H33" s="191"/>
      <c r="I33" s="191"/>
      <c r="J33" s="191"/>
      <c r="K33" s="191"/>
      <c r="L33" s="191"/>
      <c r="M33" s="191"/>
      <c r="N33" s="191"/>
      <c r="O33" s="191"/>
      <c r="P33" s="191"/>
      <c r="Q33" s="208"/>
      <c r="R33" s="921" t="s">
        <v>50</v>
      </c>
      <c r="S33" s="923"/>
      <c r="T33" s="1001" t="str">
        <f>IF(subcode11="","",subcode11)</f>
        <v/>
      </c>
      <c r="U33" s="1002"/>
      <c r="V33" s="996" t="str">
        <f>IF(subcode11="","",IF(ISNA(VLOOKUP(kousyucode1*100+subcode11,業務一覧!$G$6:$I$89,3,FALSE)),"保守台帳の工事種目コード入力に誤りがあります",VLOOKUP(kousyucode1*100+subcode11,業務一覧!$G$6:$I$89,3)))</f>
        <v/>
      </c>
      <c r="W33" s="997"/>
      <c r="X33" s="997"/>
      <c r="Y33" s="997"/>
      <c r="Z33" s="997"/>
      <c r="AA33" s="997"/>
      <c r="AB33" s="997"/>
      <c r="AC33" s="997"/>
      <c r="AD33" s="997"/>
      <c r="AE33" s="997"/>
      <c r="AF33" s="997"/>
      <c r="AG33" s="998"/>
      <c r="AH33" s="262"/>
    </row>
    <row r="34" spans="1:34" ht="33" customHeight="1" x14ac:dyDescent="0.15">
      <c r="A34" s="258"/>
      <c r="B34" s="1006"/>
      <c r="C34" s="1007"/>
      <c r="D34" s="1010" t="str">
        <f>IF(kousyucode1="","",kousyucode1)</f>
        <v/>
      </c>
      <c r="E34" s="1011"/>
      <c r="F34" s="993" t="str">
        <f>IF(kousyucode1="","",IF(ISNA(VLOOKUP(kousyucode1,業務一覧!$B$6:$C$89,2,FALSE)),"保守台帳の希望工事コード入力に誤りがあります",VLOOKUP(kousyucode1,業務一覧!$B$6:$C$89,2)))</f>
        <v/>
      </c>
      <c r="G34" s="994"/>
      <c r="H34" s="994"/>
      <c r="I34" s="994"/>
      <c r="J34" s="994"/>
      <c r="K34" s="994"/>
      <c r="L34" s="994"/>
      <c r="M34" s="994"/>
      <c r="N34" s="994"/>
      <c r="O34" s="994"/>
      <c r="P34" s="994"/>
      <c r="Q34" s="995"/>
      <c r="R34" s="921" t="s">
        <v>51</v>
      </c>
      <c r="S34" s="923"/>
      <c r="T34" s="1001" t="str">
        <f>IF(subcode12="","",subcode12)</f>
        <v/>
      </c>
      <c r="U34" s="1002"/>
      <c r="V34" s="996" t="str">
        <f>IF(subcode12="","",IF(ISNA(VLOOKUP(kousyucode1*100+subcode12,業務一覧!$G$6:$I$89,3,FALSE)),"保守台帳の工事種目コード入力に誤りがあります",VLOOKUP(kousyucode1*100+subcode12,業務一覧!$G$6:$I$89,3)))</f>
        <v/>
      </c>
      <c r="W34" s="997"/>
      <c r="X34" s="997"/>
      <c r="Y34" s="997"/>
      <c r="Z34" s="997"/>
      <c r="AA34" s="997"/>
      <c r="AB34" s="997"/>
      <c r="AC34" s="997"/>
      <c r="AD34" s="997"/>
      <c r="AE34" s="997"/>
      <c r="AF34" s="997"/>
      <c r="AG34" s="998"/>
      <c r="AH34" s="262"/>
    </row>
    <row r="35" spans="1:34" ht="32.25" customHeight="1" x14ac:dyDescent="0.15">
      <c r="A35" s="258"/>
      <c r="B35" s="1015"/>
      <c r="C35" s="1016"/>
      <c r="D35" s="209"/>
      <c r="E35" s="210"/>
      <c r="F35" s="209"/>
      <c r="G35" s="209"/>
      <c r="H35" s="209"/>
      <c r="I35" s="209"/>
      <c r="J35" s="209"/>
      <c r="K35" s="209"/>
      <c r="L35" s="209"/>
      <c r="M35" s="209"/>
      <c r="N35" s="209"/>
      <c r="O35" s="209"/>
      <c r="P35" s="209"/>
      <c r="Q35" s="210"/>
      <c r="R35" s="921" t="s">
        <v>67</v>
      </c>
      <c r="S35" s="923"/>
      <c r="T35" s="1001" t="str">
        <f>IF(subcode13="","",subcode13)</f>
        <v/>
      </c>
      <c r="U35" s="1002"/>
      <c r="V35" s="996" t="str">
        <f>IF(subcode13="","",IF(ISNA(VLOOKUP(kousyucode1*100+subcode13,業務一覧!$G$6:$I$89,3,FALSE)),"保守台帳の工事種目コード入力に誤りがあります",VLOOKUP(kousyucode1*100+subcode13,業務一覧!$G$6:$I$89,3)))</f>
        <v/>
      </c>
      <c r="W35" s="997"/>
      <c r="X35" s="997"/>
      <c r="Y35" s="997"/>
      <c r="Z35" s="997"/>
      <c r="AA35" s="997"/>
      <c r="AB35" s="997"/>
      <c r="AC35" s="997"/>
      <c r="AD35" s="997"/>
      <c r="AE35" s="997"/>
      <c r="AF35" s="997"/>
      <c r="AG35" s="998"/>
      <c r="AH35" s="253"/>
    </row>
    <row r="36" spans="1:34" ht="33" customHeight="1" x14ac:dyDescent="0.15">
      <c r="A36" s="258"/>
      <c r="B36" s="1004" t="s">
        <v>294</v>
      </c>
      <c r="C36" s="1005"/>
      <c r="D36" s="211"/>
      <c r="E36" s="212"/>
      <c r="F36" s="211"/>
      <c r="G36" s="211"/>
      <c r="H36" s="211"/>
      <c r="I36" s="211"/>
      <c r="J36" s="211"/>
      <c r="K36" s="211"/>
      <c r="L36" s="211"/>
      <c r="M36" s="211"/>
      <c r="N36" s="211"/>
      <c r="O36" s="211"/>
      <c r="P36" s="211"/>
      <c r="Q36" s="213"/>
      <c r="R36" s="921" t="s">
        <v>50</v>
      </c>
      <c r="S36" s="923"/>
      <c r="T36" s="1001" t="str">
        <f>IF(subcode21="","",subcode21)</f>
        <v/>
      </c>
      <c r="U36" s="1002"/>
      <c r="V36" s="996" t="str">
        <f>IF(subcode21="","",IF(ISNA(VLOOKUP(kousyucode2*100+subcode21,業務一覧!$G$6:$I$89,3,FALSE)),"保守台帳の工事種目コード入力に誤りがあります",VLOOKUP(kousyucode2*100+subcode21,業務一覧!$G$6:$I$89,3)))</f>
        <v/>
      </c>
      <c r="W36" s="997"/>
      <c r="X36" s="997"/>
      <c r="Y36" s="997"/>
      <c r="Z36" s="997"/>
      <c r="AA36" s="997"/>
      <c r="AB36" s="997"/>
      <c r="AC36" s="997"/>
      <c r="AD36" s="997"/>
      <c r="AE36" s="997"/>
      <c r="AF36" s="997"/>
      <c r="AG36" s="998"/>
      <c r="AH36" s="253"/>
    </row>
    <row r="37" spans="1:34" ht="33" customHeight="1" x14ac:dyDescent="0.15">
      <c r="A37" s="258"/>
      <c r="B37" s="1006"/>
      <c r="C37" s="1007"/>
      <c r="D37" s="1010" t="str">
        <f>IF(kousyucode2="","",kousyucode2)</f>
        <v/>
      </c>
      <c r="E37" s="1011"/>
      <c r="F37" s="993" t="str">
        <f>IF(kousyucode2="","",IF(ISNA(VLOOKUP(kousyucode2,業務一覧!$B$6:$C$89,2,FALSE)),"保守台帳の希望工事コード入力に誤りがあります",VLOOKUP(kousyucode2,業務一覧!$B$6:$C$89,2)))</f>
        <v/>
      </c>
      <c r="G37" s="994"/>
      <c r="H37" s="994"/>
      <c r="I37" s="994"/>
      <c r="J37" s="994"/>
      <c r="K37" s="994"/>
      <c r="L37" s="994"/>
      <c r="M37" s="994"/>
      <c r="N37" s="994"/>
      <c r="O37" s="994"/>
      <c r="P37" s="994"/>
      <c r="Q37" s="995"/>
      <c r="R37" s="921" t="s">
        <v>51</v>
      </c>
      <c r="S37" s="923"/>
      <c r="T37" s="1001" t="str">
        <f>IF(subcode22="","",subcode22)</f>
        <v/>
      </c>
      <c r="U37" s="1002"/>
      <c r="V37" s="996" t="str">
        <f>IF(subcode22="","",IF(ISNA(VLOOKUP(kousyucode2*100+subcode22,業務一覧!$G$6:$I$89,3,FALSE)),"保守台帳の工事種目コード入力に誤りがあります",VLOOKUP(kousyucode2*100+subcode22,業務一覧!$G$6:$I$89,3)))</f>
        <v/>
      </c>
      <c r="W37" s="997"/>
      <c r="X37" s="997"/>
      <c r="Y37" s="997"/>
      <c r="Z37" s="997"/>
      <c r="AA37" s="997"/>
      <c r="AB37" s="997"/>
      <c r="AC37" s="997"/>
      <c r="AD37" s="997"/>
      <c r="AE37" s="997"/>
      <c r="AF37" s="997"/>
      <c r="AG37" s="998"/>
      <c r="AH37" s="253"/>
    </row>
    <row r="38" spans="1:34" ht="33" customHeight="1" thickBot="1" x14ac:dyDescent="0.2">
      <c r="A38" s="258"/>
      <c r="B38" s="1008"/>
      <c r="C38" s="1009"/>
      <c r="D38" s="169"/>
      <c r="E38" s="214"/>
      <c r="F38" s="169"/>
      <c r="G38" s="169"/>
      <c r="H38" s="169"/>
      <c r="I38" s="169"/>
      <c r="J38" s="169"/>
      <c r="K38" s="169"/>
      <c r="L38" s="169"/>
      <c r="M38" s="169"/>
      <c r="N38" s="169"/>
      <c r="O38" s="169"/>
      <c r="P38" s="169"/>
      <c r="Q38" s="214"/>
      <c r="R38" s="946" t="s">
        <v>67</v>
      </c>
      <c r="S38" s="948"/>
      <c r="T38" s="1012" t="str">
        <f>IF(subcode23="","",subcode23)</f>
        <v/>
      </c>
      <c r="U38" s="1013"/>
      <c r="V38" s="987" t="str">
        <f>IF(subcode23="","",IF(ISNA(VLOOKUP(kousyucode2*100+subcode23,業務一覧!$G$6:$I$89,3,FALSE)),"保守台帳の工事種目コード入力に誤りがあります",VLOOKUP(kousyucode2*100+subcode23,業務一覧!$G$6:$I$89,3)))</f>
        <v/>
      </c>
      <c r="W38" s="988"/>
      <c r="X38" s="988"/>
      <c r="Y38" s="988"/>
      <c r="Z38" s="988"/>
      <c r="AA38" s="988"/>
      <c r="AB38" s="988"/>
      <c r="AC38" s="988"/>
      <c r="AD38" s="988"/>
      <c r="AE38" s="988"/>
      <c r="AF38" s="988"/>
      <c r="AG38" s="989"/>
      <c r="AH38" s="253"/>
    </row>
    <row r="39" spans="1:34" ht="12" customHeight="1" x14ac:dyDescent="0.15">
      <c r="A39" s="253"/>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53"/>
    </row>
    <row r="40" spans="1:34" ht="16.5" customHeight="1" x14ac:dyDescent="0.15">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row>
    <row r="41" spans="1:34" ht="16.5" customHeight="1" x14ac:dyDescent="0.15">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row>
    <row r="42" spans="1:34" ht="16.5" customHeight="1" x14ac:dyDescent="0.15">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row>
    <row r="43" spans="1:34" ht="16.5" customHeight="1" x14ac:dyDescent="0.15">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row>
    <row r="44" spans="1:34" ht="16.5" customHeight="1" x14ac:dyDescent="0.15">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row>
    <row r="45" spans="1:34" ht="16.5" customHeight="1" x14ac:dyDescent="0.15">
      <c r="Q45" s="263"/>
    </row>
    <row r="46" spans="1:34" ht="16.5" customHeight="1" x14ac:dyDescent="0.15"/>
    <row r="47" spans="1:34" ht="16.5" customHeight="1" x14ac:dyDescent="0.15"/>
    <row r="48" spans="1:34" ht="16.5" customHeight="1" x14ac:dyDescent="0.15"/>
    <row r="49" ht="16.5" customHeight="1" x14ac:dyDescent="0.15"/>
    <row r="50" ht="16.5" customHeight="1" x14ac:dyDescent="0.15"/>
    <row r="51" ht="16.5" customHeight="1" x14ac:dyDescent="0.15"/>
    <row r="52" ht="16.5" customHeight="1" x14ac:dyDescent="0.15"/>
    <row r="53" ht="16.5" customHeight="1" x14ac:dyDescent="0.15"/>
    <row r="54" ht="16.5" customHeight="1" x14ac:dyDescent="0.15"/>
    <row r="55" ht="16.5" customHeight="1" x14ac:dyDescent="0.15"/>
    <row r="56" ht="16.5" customHeight="1" x14ac:dyDescent="0.15"/>
    <row r="57" ht="16.5" customHeight="1" x14ac:dyDescent="0.15"/>
    <row r="58" ht="16.5" customHeight="1" x14ac:dyDescent="0.15"/>
    <row r="59" ht="16.5" customHeight="1" x14ac:dyDescent="0.15"/>
    <row r="60" ht="16.5" customHeight="1" x14ac:dyDescent="0.15"/>
    <row r="61" ht="16.5" customHeight="1" x14ac:dyDescent="0.15"/>
    <row r="62" ht="16.5" customHeight="1" x14ac:dyDescent="0.15"/>
    <row r="63" ht="16.5" customHeight="1" x14ac:dyDescent="0.15"/>
    <row r="64" ht="16.5" customHeight="1" x14ac:dyDescent="0.15"/>
    <row r="65" ht="16.5" customHeight="1" x14ac:dyDescent="0.15"/>
    <row r="66" ht="16.5" customHeight="1" x14ac:dyDescent="0.15"/>
    <row r="67" ht="16.5" customHeight="1" x14ac:dyDescent="0.15"/>
    <row r="68" ht="16.5" customHeight="1" x14ac:dyDescent="0.15"/>
    <row r="69" ht="16.5" customHeight="1" x14ac:dyDescent="0.15"/>
    <row r="70" ht="16.5" customHeight="1" x14ac:dyDescent="0.15"/>
    <row r="71" ht="16.5" customHeight="1" x14ac:dyDescent="0.15"/>
    <row r="72" ht="16.5" customHeight="1" x14ac:dyDescent="0.15"/>
    <row r="73" ht="16.5" customHeight="1" x14ac:dyDescent="0.15"/>
    <row r="74" ht="16.5" customHeight="1" x14ac:dyDescent="0.15"/>
    <row r="75" ht="16.5" customHeight="1" x14ac:dyDescent="0.15"/>
    <row r="76" ht="16.5" customHeight="1" x14ac:dyDescent="0.15"/>
    <row r="77" ht="16.5" customHeight="1" x14ac:dyDescent="0.15"/>
    <row r="78" ht="16.5" customHeight="1" x14ac:dyDescent="0.15"/>
    <row r="79" ht="16.5" customHeight="1" x14ac:dyDescent="0.15"/>
    <row r="80" ht="16.5" customHeight="1" x14ac:dyDescent="0.15"/>
    <row r="81" ht="16.5" customHeight="1" x14ac:dyDescent="0.15"/>
    <row r="82" ht="16.5" customHeight="1" x14ac:dyDescent="0.15"/>
    <row r="83" ht="16.5" customHeight="1" x14ac:dyDescent="0.15"/>
    <row r="84" ht="16.5" customHeight="1" x14ac:dyDescent="0.15"/>
    <row r="85" ht="16.5" customHeight="1" x14ac:dyDescent="0.15"/>
    <row r="86" ht="16.5" customHeight="1" x14ac:dyDescent="0.15"/>
    <row r="87" ht="16.5" customHeight="1" x14ac:dyDescent="0.15"/>
    <row r="88" ht="16.5" customHeight="1" x14ac:dyDescent="0.15"/>
    <row r="89" ht="16.5" customHeight="1" x14ac:dyDescent="0.15"/>
    <row r="90" ht="16.5" customHeight="1" x14ac:dyDescent="0.15"/>
    <row r="91" ht="16.5" customHeight="1" x14ac:dyDescent="0.15"/>
    <row r="92" ht="16.5" customHeight="1" x14ac:dyDescent="0.15"/>
    <row r="93" ht="16.5" customHeight="1" x14ac:dyDescent="0.15"/>
    <row r="94" ht="16.5" customHeight="1" x14ac:dyDescent="0.15"/>
    <row r="95" ht="16.5" customHeight="1" x14ac:dyDescent="0.15"/>
    <row r="96" ht="16.5" customHeight="1" x14ac:dyDescent="0.15"/>
    <row r="97" ht="16.5" customHeight="1" x14ac:dyDescent="0.15"/>
    <row r="98" ht="16.5" customHeight="1" x14ac:dyDescent="0.15"/>
    <row r="99" ht="16.5" customHeight="1" x14ac:dyDescent="0.15"/>
    <row r="100" ht="16.5" customHeight="1" x14ac:dyDescent="0.15"/>
    <row r="101" ht="16.5" customHeight="1" x14ac:dyDescent="0.15"/>
    <row r="102" ht="16.5" customHeight="1" x14ac:dyDescent="0.15"/>
    <row r="103" ht="16.5" customHeight="1" x14ac:dyDescent="0.15"/>
    <row r="104" ht="16.5" customHeight="1" x14ac:dyDescent="0.15"/>
    <row r="105" ht="16.5" customHeight="1" x14ac:dyDescent="0.15"/>
    <row r="106" ht="16.5" customHeight="1" x14ac:dyDescent="0.15"/>
    <row r="107" ht="16.5" customHeight="1" x14ac:dyDescent="0.15"/>
    <row r="108" ht="16.5" customHeight="1" x14ac:dyDescent="0.15"/>
    <row r="109" ht="16.5" customHeight="1" x14ac:dyDescent="0.15"/>
    <row r="110" ht="16.5" customHeight="1" x14ac:dyDescent="0.15"/>
    <row r="111" ht="16.5" customHeight="1" x14ac:dyDescent="0.15"/>
    <row r="112" ht="16.5" customHeight="1" x14ac:dyDescent="0.15"/>
    <row r="113" ht="16.5" customHeight="1" x14ac:dyDescent="0.15"/>
    <row r="114" ht="16.5" customHeight="1" x14ac:dyDescent="0.15"/>
    <row r="115" ht="16.5" customHeight="1" x14ac:dyDescent="0.15"/>
    <row r="116" ht="16.5" customHeight="1" x14ac:dyDescent="0.15"/>
    <row r="117" ht="16.5" customHeight="1" x14ac:dyDescent="0.15"/>
    <row r="118" ht="16.5" customHeight="1" x14ac:dyDescent="0.15"/>
    <row r="119" ht="16.5" customHeight="1" x14ac:dyDescent="0.15"/>
    <row r="120" ht="16.5" customHeight="1" x14ac:dyDescent="0.15"/>
    <row r="121" ht="16.5" customHeight="1" x14ac:dyDescent="0.15"/>
    <row r="122" ht="16.5" customHeight="1" x14ac:dyDescent="0.15"/>
    <row r="123" ht="16.5" customHeight="1" x14ac:dyDescent="0.15"/>
    <row r="124" ht="16.5" customHeight="1" x14ac:dyDescent="0.15"/>
    <row r="125" ht="16.5" customHeight="1" x14ac:dyDescent="0.15"/>
    <row r="126" ht="16.5" customHeight="1" x14ac:dyDescent="0.15"/>
    <row r="127" ht="16.5" customHeight="1" x14ac:dyDescent="0.15"/>
    <row r="128" ht="16.5" customHeight="1" x14ac:dyDescent="0.15"/>
    <row r="129" ht="16.5" customHeight="1" x14ac:dyDescent="0.15"/>
    <row r="130" ht="16.5" customHeight="1" x14ac:dyDescent="0.15"/>
    <row r="131" ht="16.5" customHeight="1" x14ac:dyDescent="0.15"/>
    <row r="132" ht="16.5" customHeight="1" x14ac:dyDescent="0.15"/>
    <row r="133" ht="16.5" customHeight="1" x14ac:dyDescent="0.15"/>
    <row r="134" ht="16.5" customHeight="1" x14ac:dyDescent="0.15"/>
    <row r="135" ht="16.5" customHeight="1" x14ac:dyDescent="0.15"/>
    <row r="136" ht="16.5" customHeight="1" x14ac:dyDescent="0.15"/>
    <row r="137" ht="16.5" customHeight="1" x14ac:dyDescent="0.15"/>
    <row r="138" ht="16.5" customHeight="1" x14ac:dyDescent="0.15"/>
    <row r="139" ht="16.5" customHeight="1" x14ac:dyDescent="0.15"/>
    <row r="140" ht="16.5" customHeight="1" x14ac:dyDescent="0.15"/>
    <row r="141" ht="16.5" customHeight="1" x14ac:dyDescent="0.15"/>
    <row r="142" ht="16.5" customHeight="1" x14ac:dyDescent="0.15"/>
    <row r="143" ht="16.5" customHeight="1" x14ac:dyDescent="0.15"/>
    <row r="144" ht="16.5" customHeight="1" x14ac:dyDescent="0.15"/>
    <row r="145" ht="16.5" customHeight="1" x14ac:dyDescent="0.15"/>
    <row r="146" ht="16.5" customHeight="1" x14ac:dyDescent="0.15"/>
    <row r="147" ht="16.5" customHeight="1" x14ac:dyDescent="0.15"/>
    <row r="148" ht="16.5" customHeight="1" x14ac:dyDescent="0.15"/>
    <row r="149" ht="16.5" customHeight="1" x14ac:dyDescent="0.15"/>
    <row r="150" ht="16.5" customHeight="1" x14ac:dyDescent="0.15"/>
    <row r="151" ht="16.5" customHeight="1" x14ac:dyDescent="0.15"/>
    <row r="152" ht="16.5" customHeight="1" x14ac:dyDescent="0.15"/>
    <row r="153" ht="16.5" customHeight="1" x14ac:dyDescent="0.15"/>
    <row r="154" ht="16.5" customHeight="1" x14ac:dyDescent="0.15"/>
    <row r="155" ht="16.5" customHeight="1" x14ac:dyDescent="0.15"/>
    <row r="156" ht="16.5" customHeight="1" x14ac:dyDescent="0.15"/>
    <row r="157" ht="16.5" customHeight="1" x14ac:dyDescent="0.15"/>
    <row r="158" ht="16.5" customHeight="1" x14ac:dyDescent="0.15"/>
    <row r="159" ht="16.5" customHeight="1" x14ac:dyDescent="0.15"/>
    <row r="160" ht="16.5" customHeight="1" x14ac:dyDescent="0.15"/>
    <row r="161" ht="16.5" customHeight="1" x14ac:dyDescent="0.15"/>
    <row r="162" ht="16.5" customHeight="1" x14ac:dyDescent="0.15"/>
    <row r="163" ht="16.5" customHeight="1" x14ac:dyDescent="0.15"/>
    <row r="164" ht="16.5" customHeight="1" x14ac:dyDescent="0.15"/>
    <row r="165" ht="16.5" customHeight="1" x14ac:dyDescent="0.15"/>
    <row r="166" ht="16.5" customHeight="1" x14ac:dyDescent="0.15"/>
    <row r="167" ht="16.5" customHeight="1" x14ac:dyDescent="0.15"/>
    <row r="168" ht="16.5" customHeight="1" x14ac:dyDescent="0.15"/>
    <row r="169" ht="16.5" customHeight="1" x14ac:dyDescent="0.15"/>
    <row r="170" ht="16.5" customHeight="1" x14ac:dyDescent="0.15"/>
    <row r="171" ht="16.5" customHeight="1" x14ac:dyDescent="0.15"/>
    <row r="172" ht="16.5" customHeight="1" x14ac:dyDescent="0.15"/>
    <row r="173" ht="16.5" customHeight="1" x14ac:dyDescent="0.15"/>
    <row r="174" ht="16.5" customHeight="1" x14ac:dyDescent="0.15"/>
    <row r="175" ht="16.5" customHeight="1" x14ac:dyDescent="0.15"/>
    <row r="176" ht="16.5" customHeight="1" x14ac:dyDescent="0.15"/>
    <row r="177" ht="16.5" customHeight="1" x14ac:dyDescent="0.15"/>
    <row r="178" ht="16.5" customHeight="1" x14ac:dyDescent="0.15"/>
    <row r="179" ht="16.5" customHeight="1" x14ac:dyDescent="0.15"/>
    <row r="180" ht="16.5" customHeight="1" x14ac:dyDescent="0.15"/>
    <row r="181" ht="16.5" customHeight="1" x14ac:dyDescent="0.15"/>
    <row r="182" ht="16.5" customHeight="1" x14ac:dyDescent="0.15"/>
    <row r="183" ht="16.5" customHeight="1" x14ac:dyDescent="0.15"/>
    <row r="184" ht="16.5" customHeight="1" x14ac:dyDescent="0.15"/>
    <row r="185" ht="16.5" customHeight="1" x14ac:dyDescent="0.15"/>
    <row r="186" ht="16.5" customHeight="1" x14ac:dyDescent="0.15"/>
    <row r="187" ht="16.5" customHeight="1" x14ac:dyDescent="0.15"/>
    <row r="188" ht="16.5" customHeight="1" x14ac:dyDescent="0.15"/>
    <row r="189" ht="16.5" customHeight="1" x14ac:dyDescent="0.15"/>
    <row r="190" ht="16.5" customHeight="1" x14ac:dyDescent="0.15"/>
    <row r="191" ht="16.5" customHeight="1" x14ac:dyDescent="0.15"/>
    <row r="192" ht="16.5" customHeight="1" x14ac:dyDescent="0.15"/>
    <row r="193" ht="16.5" customHeight="1" x14ac:dyDescent="0.15"/>
    <row r="194" ht="16.5" customHeight="1" x14ac:dyDescent="0.15"/>
    <row r="195" ht="16.5" customHeight="1" x14ac:dyDescent="0.15"/>
    <row r="196" ht="16.5" customHeight="1" x14ac:dyDescent="0.15"/>
    <row r="197" ht="16.5" customHeight="1" x14ac:dyDescent="0.15"/>
    <row r="198" ht="16.5" customHeight="1" x14ac:dyDescent="0.15"/>
    <row r="199" ht="16.5" customHeight="1" x14ac:dyDescent="0.15"/>
    <row r="200" ht="16.5" customHeight="1" x14ac:dyDescent="0.15"/>
    <row r="201" ht="16.5" customHeight="1" x14ac:dyDescent="0.15"/>
    <row r="202" ht="16.5" customHeight="1" x14ac:dyDescent="0.15"/>
    <row r="203" ht="16.5" customHeight="1" x14ac:dyDescent="0.15"/>
    <row r="204" ht="16.5" customHeight="1" x14ac:dyDescent="0.15"/>
    <row r="205" ht="16.5" customHeight="1" x14ac:dyDescent="0.15"/>
    <row r="206" ht="16.5" customHeight="1" x14ac:dyDescent="0.15"/>
    <row r="207" ht="16.5" customHeight="1" x14ac:dyDescent="0.15"/>
    <row r="208" ht="16.5" customHeight="1" x14ac:dyDescent="0.15"/>
    <row r="209" ht="16.5" customHeight="1" x14ac:dyDescent="0.15"/>
    <row r="210" ht="16.5" customHeight="1" x14ac:dyDescent="0.15"/>
    <row r="211" ht="16.5" customHeight="1" x14ac:dyDescent="0.15"/>
    <row r="212" ht="16.5" customHeight="1" x14ac:dyDescent="0.15"/>
    <row r="213" ht="16.5" customHeight="1" x14ac:dyDescent="0.15"/>
    <row r="214" ht="16.5" customHeight="1" x14ac:dyDescent="0.15"/>
    <row r="215" ht="16.5" customHeight="1" x14ac:dyDescent="0.15"/>
    <row r="216" ht="16.5" customHeight="1" x14ac:dyDescent="0.15"/>
    <row r="217" ht="16.5" customHeight="1" x14ac:dyDescent="0.15"/>
    <row r="218" ht="16.5" customHeight="1" x14ac:dyDescent="0.15"/>
    <row r="219" ht="16.5" customHeight="1" x14ac:dyDescent="0.15"/>
    <row r="220" ht="16.5" customHeight="1" x14ac:dyDescent="0.15"/>
    <row r="221" ht="16.5" customHeight="1" x14ac:dyDescent="0.15"/>
    <row r="222" ht="16.5" customHeight="1" x14ac:dyDescent="0.15"/>
    <row r="223" ht="16.5" customHeight="1" x14ac:dyDescent="0.15"/>
    <row r="224" ht="16.5" customHeight="1" x14ac:dyDescent="0.15"/>
    <row r="225" ht="16.5" customHeight="1" x14ac:dyDescent="0.15"/>
    <row r="226" ht="16.5" customHeight="1" x14ac:dyDescent="0.15"/>
    <row r="227" ht="16.5" customHeight="1" x14ac:dyDescent="0.15"/>
    <row r="228" ht="16.5" customHeight="1" x14ac:dyDescent="0.15"/>
    <row r="229" ht="16.5" customHeight="1" x14ac:dyDescent="0.15"/>
    <row r="230" ht="16.5" customHeight="1" x14ac:dyDescent="0.15"/>
    <row r="231" ht="16.5" customHeight="1" x14ac:dyDescent="0.15"/>
    <row r="232" ht="16.5" customHeight="1" x14ac:dyDescent="0.15"/>
    <row r="233" ht="16.5" customHeight="1" x14ac:dyDescent="0.15"/>
    <row r="234" ht="16.5" customHeight="1" x14ac:dyDescent="0.15"/>
    <row r="235" ht="16.5" customHeight="1" x14ac:dyDescent="0.15"/>
    <row r="236" ht="16.5" customHeight="1" x14ac:dyDescent="0.15"/>
    <row r="237" ht="16.5" customHeight="1" x14ac:dyDescent="0.15"/>
    <row r="238" ht="16.5" customHeight="1" x14ac:dyDescent="0.15"/>
    <row r="239" ht="16.5" customHeight="1" x14ac:dyDescent="0.15"/>
    <row r="240" ht="16.5" customHeight="1" x14ac:dyDescent="0.15"/>
    <row r="241" ht="16.5" customHeight="1" x14ac:dyDescent="0.15"/>
    <row r="242" ht="16.5" customHeight="1" x14ac:dyDescent="0.15"/>
    <row r="243" ht="16.5" customHeight="1" x14ac:dyDescent="0.15"/>
    <row r="244" ht="16.5" customHeight="1" x14ac:dyDescent="0.15"/>
    <row r="245" ht="16.5" customHeight="1" x14ac:dyDescent="0.15"/>
    <row r="246" ht="16.5" customHeight="1" x14ac:dyDescent="0.15"/>
    <row r="247" ht="16.5" customHeight="1" x14ac:dyDescent="0.15"/>
    <row r="248" ht="16.5" customHeight="1" x14ac:dyDescent="0.15"/>
    <row r="249" ht="16.5" customHeight="1" x14ac:dyDescent="0.15"/>
    <row r="250" ht="16.5" customHeight="1" x14ac:dyDescent="0.15"/>
    <row r="251" ht="16.5" customHeight="1" x14ac:dyDescent="0.15"/>
    <row r="252" ht="16.5" customHeight="1" x14ac:dyDescent="0.15"/>
    <row r="253" ht="16.5" customHeight="1" x14ac:dyDescent="0.15"/>
    <row r="254" ht="16.5" customHeight="1" x14ac:dyDescent="0.15"/>
    <row r="255" ht="16.5" customHeight="1" x14ac:dyDescent="0.15"/>
    <row r="256" ht="16.5" customHeight="1" x14ac:dyDescent="0.15"/>
    <row r="257" ht="16.5" customHeight="1" x14ac:dyDescent="0.15"/>
    <row r="258" ht="16.5" customHeight="1" x14ac:dyDescent="0.15"/>
    <row r="259" ht="16.5" customHeight="1" x14ac:dyDescent="0.15"/>
    <row r="260" ht="16.5" customHeight="1" x14ac:dyDescent="0.15"/>
    <row r="261" ht="16.5" customHeight="1" x14ac:dyDescent="0.15"/>
    <row r="262" ht="16.5" customHeight="1" x14ac:dyDescent="0.15"/>
    <row r="263" ht="16.5" customHeight="1" x14ac:dyDescent="0.15"/>
    <row r="264" ht="16.5" customHeight="1" x14ac:dyDescent="0.15"/>
    <row r="265" ht="16.5" customHeight="1" x14ac:dyDescent="0.15"/>
    <row r="266" ht="16.5" customHeight="1" x14ac:dyDescent="0.15"/>
    <row r="267" ht="16.5" customHeight="1" x14ac:dyDescent="0.15"/>
    <row r="268" ht="16.5" customHeight="1" x14ac:dyDescent="0.15"/>
    <row r="269" ht="16.5" customHeight="1" x14ac:dyDescent="0.15"/>
    <row r="270" ht="16.5" customHeight="1" x14ac:dyDescent="0.15"/>
    <row r="271" ht="16.5" customHeight="1" x14ac:dyDescent="0.15"/>
    <row r="272" ht="16.5" customHeight="1" x14ac:dyDescent="0.15"/>
    <row r="273" ht="16.5" customHeight="1" x14ac:dyDescent="0.15"/>
    <row r="274" ht="16.5" customHeight="1" x14ac:dyDescent="0.15"/>
    <row r="275" ht="16.5" customHeight="1" x14ac:dyDescent="0.15"/>
    <row r="276" ht="16.5" customHeight="1" x14ac:dyDescent="0.15"/>
    <row r="277" ht="16.5" customHeight="1" x14ac:dyDescent="0.15"/>
    <row r="278" ht="16.5" customHeight="1" x14ac:dyDescent="0.15"/>
    <row r="279" ht="16.5" customHeight="1" x14ac:dyDescent="0.15"/>
    <row r="280" ht="16.5" customHeight="1" x14ac:dyDescent="0.15"/>
    <row r="281" ht="16.5" customHeight="1" x14ac:dyDescent="0.15"/>
    <row r="282" ht="16.5" customHeight="1" x14ac:dyDescent="0.15"/>
    <row r="283" ht="16.5" customHeight="1" x14ac:dyDescent="0.15"/>
    <row r="284" ht="16.5" customHeight="1" x14ac:dyDescent="0.15"/>
    <row r="285" ht="16.5" customHeight="1" x14ac:dyDescent="0.15"/>
    <row r="286" ht="16.5" customHeight="1" x14ac:dyDescent="0.15"/>
    <row r="287" ht="16.5" customHeight="1" x14ac:dyDescent="0.15"/>
    <row r="288" ht="16.5" customHeight="1" x14ac:dyDescent="0.15"/>
    <row r="289" ht="16.5" customHeight="1" x14ac:dyDescent="0.15"/>
    <row r="290" ht="16.5" customHeight="1" x14ac:dyDescent="0.15"/>
    <row r="291" ht="16.5" customHeight="1" x14ac:dyDescent="0.15"/>
    <row r="292" ht="16.5" customHeight="1" x14ac:dyDescent="0.15"/>
    <row r="293" ht="16.5" customHeight="1" x14ac:dyDescent="0.15"/>
    <row r="294" ht="16.5" customHeight="1" x14ac:dyDescent="0.15"/>
    <row r="295" ht="16.5" customHeight="1" x14ac:dyDescent="0.15"/>
    <row r="296" ht="16.5" customHeight="1" x14ac:dyDescent="0.15"/>
    <row r="297" ht="16.5" customHeight="1" x14ac:dyDescent="0.15"/>
    <row r="298" ht="16.5" customHeight="1" x14ac:dyDescent="0.15"/>
    <row r="299" ht="16.5" customHeight="1" x14ac:dyDescent="0.15"/>
    <row r="300" ht="16.5" customHeight="1" x14ac:dyDescent="0.15"/>
    <row r="301" ht="16.5" customHeight="1" x14ac:dyDescent="0.15"/>
    <row r="302" ht="16.5" customHeight="1" x14ac:dyDescent="0.15"/>
    <row r="303" ht="16.5" customHeight="1" x14ac:dyDescent="0.15"/>
  </sheetData>
  <sheetProtection algorithmName="SHA-512" hashValue="z2Bqw012WT81ljAHblgMuNK3Bj6sXxe/bCED2UqjXHScjLzgHAq/G5bxLucGUi2WSX2O7ZE6eGgfSwChe79xsw==" saltValue="rqfbGJXunp1kiy2U2aSi3Q==" spinCount="100000" sheet="1" objects="1" scenarios="1"/>
  <mergeCells count="57">
    <mergeCell ref="L25:N25"/>
    <mergeCell ref="D32:E32"/>
    <mergeCell ref="T34:U34"/>
    <mergeCell ref="T35:U35"/>
    <mergeCell ref="B33:C35"/>
    <mergeCell ref="R33:S33"/>
    <mergeCell ref="R34:S34"/>
    <mergeCell ref="R35:S35"/>
    <mergeCell ref="D34:E34"/>
    <mergeCell ref="T33:U33"/>
    <mergeCell ref="R32:S32"/>
    <mergeCell ref="V37:AG37"/>
    <mergeCell ref="V33:AG33"/>
    <mergeCell ref="B32:C32"/>
    <mergeCell ref="T37:U37"/>
    <mergeCell ref="F32:Q32"/>
    <mergeCell ref="B36:C38"/>
    <mergeCell ref="R38:S38"/>
    <mergeCell ref="D37:E37"/>
    <mergeCell ref="R36:S36"/>
    <mergeCell ref="T38:U38"/>
    <mergeCell ref="T32:U32"/>
    <mergeCell ref="V32:AG32"/>
    <mergeCell ref="T36:U36"/>
    <mergeCell ref="V34:AG34"/>
    <mergeCell ref="V35:AG35"/>
    <mergeCell ref="V36:AG36"/>
    <mergeCell ref="V38:AG38"/>
    <mergeCell ref="R37:S37"/>
    <mergeCell ref="I23:N24"/>
    <mergeCell ref="O23:AG24"/>
    <mergeCell ref="P25:AF25"/>
    <mergeCell ref="I25:K27"/>
    <mergeCell ref="L26:N27"/>
    <mergeCell ref="B31:Q31"/>
    <mergeCell ref="R31:AG31"/>
    <mergeCell ref="O26:O27"/>
    <mergeCell ref="P26:AE27"/>
    <mergeCell ref="AF26:AG26"/>
    <mergeCell ref="AF27:AG27"/>
    <mergeCell ref="B30:L30"/>
    <mergeCell ref="F34:Q34"/>
    <mergeCell ref="F37:Q37"/>
    <mergeCell ref="W1:AA1"/>
    <mergeCell ref="AB1:AG1"/>
    <mergeCell ref="I20:N22"/>
    <mergeCell ref="O20:AG20"/>
    <mergeCell ref="O21:AG21"/>
    <mergeCell ref="O22:AG22"/>
    <mergeCell ref="C16:N16"/>
    <mergeCell ref="O16:AE16"/>
    <mergeCell ref="U13:V13"/>
    <mergeCell ref="W13:X13"/>
    <mergeCell ref="Z13:AA13"/>
    <mergeCell ref="AC13:AD13"/>
    <mergeCell ref="C3:AF4"/>
    <mergeCell ref="A6:AH11"/>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45"/>
  <sheetViews>
    <sheetView showGridLines="0" zoomScaleNormal="100" workbookViewId="0"/>
  </sheetViews>
  <sheetFormatPr defaultColWidth="2.625" defaultRowHeight="16.5" customHeight="1" x14ac:dyDescent="0.15"/>
  <cols>
    <col min="1" max="2" width="2.625" style="256"/>
    <col min="3" max="3" width="2.625" style="108"/>
    <col min="4" max="16384" width="2.625" style="256"/>
  </cols>
  <sheetData>
    <row r="1" spans="1:33" ht="25.5" customHeight="1" x14ac:dyDescent="0.15">
      <c r="A1" s="164" t="s">
        <v>334</v>
      </c>
      <c r="B1" s="253"/>
      <c r="C1" s="253"/>
      <c r="D1" s="253"/>
      <c r="E1" s="253"/>
      <c r="F1" s="253"/>
      <c r="G1" s="253"/>
      <c r="H1" s="253"/>
      <c r="I1" s="253"/>
      <c r="J1" s="253"/>
      <c r="K1" s="253"/>
      <c r="L1" s="253"/>
      <c r="M1" s="253"/>
      <c r="N1" s="253"/>
      <c r="O1" s="253"/>
      <c r="P1" s="253"/>
      <c r="Q1" s="253"/>
      <c r="R1" s="253"/>
      <c r="S1" s="253"/>
      <c r="T1" s="253"/>
      <c r="U1" s="253"/>
      <c r="V1" s="253"/>
      <c r="W1" s="908" t="s">
        <v>1</v>
      </c>
      <c r="X1" s="968"/>
      <c r="Y1" s="968"/>
      <c r="Z1" s="968"/>
      <c r="AA1" s="969"/>
      <c r="AB1" s="911" t="str">
        <f>IF(id="","",id)</f>
        <v/>
      </c>
      <c r="AC1" s="912"/>
      <c r="AD1" s="912"/>
      <c r="AE1" s="912"/>
      <c r="AF1" s="912"/>
      <c r="AG1" s="913"/>
    </row>
    <row r="2" spans="1:33" ht="16.5" customHeight="1" x14ac:dyDescent="0.15">
      <c r="A2" s="253"/>
      <c r="B2" s="253"/>
      <c r="C2" s="215"/>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row>
    <row r="3" spans="1:33" ht="16.5" customHeight="1" x14ac:dyDescent="0.15">
      <c r="A3" s="253"/>
      <c r="B3" s="253"/>
      <c r="C3" s="215"/>
      <c r="D3" s="253"/>
      <c r="E3" s="253"/>
      <c r="F3" s="1019" t="s">
        <v>503</v>
      </c>
      <c r="G3" s="1020"/>
      <c r="H3" s="1020"/>
      <c r="I3" s="1020"/>
      <c r="J3" s="1020"/>
      <c r="K3" s="1020"/>
      <c r="L3" s="1020"/>
      <c r="M3" s="1020"/>
      <c r="N3" s="1020"/>
      <c r="O3" s="1020"/>
      <c r="P3" s="1020"/>
      <c r="Q3" s="1020"/>
      <c r="R3" s="1020"/>
      <c r="S3" s="1020"/>
      <c r="T3" s="1020"/>
      <c r="U3" s="1020"/>
      <c r="V3" s="1020"/>
      <c r="W3" s="1020"/>
      <c r="X3" s="1020"/>
      <c r="Y3" s="1020"/>
      <c r="Z3" s="1020"/>
      <c r="AA3" s="1020"/>
      <c r="AB3" s="1020"/>
      <c r="AC3" s="1020"/>
      <c r="AD3" s="1020"/>
      <c r="AE3" s="1020"/>
      <c r="AF3" s="253"/>
      <c r="AG3" s="253"/>
    </row>
    <row r="4" spans="1:33" ht="16.5" customHeight="1" x14ac:dyDescent="0.15">
      <c r="A4" s="253"/>
      <c r="B4" s="253"/>
      <c r="C4" s="215"/>
      <c r="D4" s="253"/>
      <c r="E4" s="253"/>
      <c r="F4" s="1020"/>
      <c r="G4" s="1020"/>
      <c r="H4" s="1020"/>
      <c r="I4" s="1020"/>
      <c r="J4" s="1020"/>
      <c r="K4" s="1020"/>
      <c r="L4" s="1020"/>
      <c r="M4" s="1020"/>
      <c r="N4" s="1020"/>
      <c r="O4" s="1020"/>
      <c r="P4" s="1020"/>
      <c r="Q4" s="1020"/>
      <c r="R4" s="1020"/>
      <c r="S4" s="1020"/>
      <c r="T4" s="1020"/>
      <c r="U4" s="1020"/>
      <c r="V4" s="1020"/>
      <c r="W4" s="1020"/>
      <c r="X4" s="1020"/>
      <c r="Y4" s="1020"/>
      <c r="Z4" s="1020"/>
      <c r="AA4" s="1020"/>
      <c r="AB4" s="1020"/>
      <c r="AC4" s="1020"/>
      <c r="AD4" s="1020"/>
      <c r="AE4" s="1020"/>
      <c r="AF4" s="241"/>
      <c r="AG4" s="253"/>
    </row>
    <row r="5" spans="1:33" ht="16.5" customHeight="1" x14ac:dyDescent="0.15">
      <c r="A5" s="253"/>
      <c r="B5" s="253"/>
      <c r="C5" s="215"/>
      <c r="D5" s="253"/>
      <c r="E5" s="253"/>
      <c r="F5" s="1020"/>
      <c r="G5" s="1020"/>
      <c r="H5" s="1020"/>
      <c r="I5" s="1020"/>
      <c r="J5" s="1020"/>
      <c r="K5" s="1020"/>
      <c r="L5" s="1020"/>
      <c r="M5" s="1020"/>
      <c r="N5" s="1020"/>
      <c r="O5" s="1020"/>
      <c r="P5" s="1020"/>
      <c r="Q5" s="1020"/>
      <c r="R5" s="1020"/>
      <c r="S5" s="1020"/>
      <c r="T5" s="1020"/>
      <c r="U5" s="1020"/>
      <c r="V5" s="1020"/>
      <c r="W5" s="1020"/>
      <c r="X5" s="1020"/>
      <c r="Y5" s="1020"/>
      <c r="Z5" s="1020"/>
      <c r="AA5" s="1020"/>
      <c r="AB5" s="1020"/>
      <c r="AC5" s="1020"/>
      <c r="AD5" s="1020"/>
      <c r="AE5" s="1020"/>
      <c r="AF5" s="241"/>
      <c r="AG5" s="253"/>
    </row>
    <row r="6" spans="1:33" ht="16.5" customHeight="1" x14ac:dyDescent="0.15">
      <c r="A6" s="253"/>
      <c r="B6" s="253"/>
      <c r="C6" s="215"/>
      <c r="D6" s="253"/>
      <c r="E6" s="253"/>
      <c r="F6" s="1020"/>
      <c r="G6" s="1020"/>
      <c r="H6" s="1020"/>
      <c r="I6" s="1020"/>
      <c r="J6" s="1020"/>
      <c r="K6" s="1020"/>
      <c r="L6" s="1020"/>
      <c r="M6" s="1020"/>
      <c r="N6" s="1020"/>
      <c r="O6" s="1020"/>
      <c r="P6" s="1020"/>
      <c r="Q6" s="1020"/>
      <c r="R6" s="1020"/>
      <c r="S6" s="1020"/>
      <c r="T6" s="1020"/>
      <c r="U6" s="1020"/>
      <c r="V6" s="1020"/>
      <c r="W6" s="1020"/>
      <c r="X6" s="1020"/>
      <c r="Y6" s="1020"/>
      <c r="Z6" s="1020"/>
      <c r="AA6" s="1020"/>
      <c r="AB6" s="1020"/>
      <c r="AC6" s="1020"/>
      <c r="AD6" s="1020"/>
      <c r="AE6" s="1020"/>
      <c r="AF6" s="241"/>
      <c r="AG6" s="253"/>
    </row>
    <row r="7" spans="1:33" ht="16.5" customHeight="1" x14ac:dyDescent="0.15">
      <c r="A7" s="253"/>
      <c r="B7" s="253"/>
      <c r="C7" s="215"/>
      <c r="D7" s="253"/>
      <c r="E7" s="253"/>
      <c r="F7" s="1020"/>
      <c r="G7" s="1020"/>
      <c r="H7" s="1020"/>
      <c r="I7" s="1020"/>
      <c r="J7" s="1020"/>
      <c r="K7" s="1020"/>
      <c r="L7" s="1020"/>
      <c r="M7" s="1020"/>
      <c r="N7" s="1020"/>
      <c r="O7" s="1020"/>
      <c r="P7" s="1020"/>
      <c r="Q7" s="1020"/>
      <c r="R7" s="1020"/>
      <c r="S7" s="1020"/>
      <c r="T7" s="1020"/>
      <c r="U7" s="1020"/>
      <c r="V7" s="1020"/>
      <c r="W7" s="1020"/>
      <c r="X7" s="1020"/>
      <c r="Y7" s="1020"/>
      <c r="Z7" s="1020"/>
      <c r="AA7" s="1020"/>
      <c r="AB7" s="1020"/>
      <c r="AC7" s="1020"/>
      <c r="AD7" s="1020"/>
      <c r="AE7" s="1020"/>
      <c r="AF7" s="241"/>
      <c r="AG7" s="253"/>
    </row>
    <row r="8" spans="1:33" ht="16.5" customHeight="1" x14ac:dyDescent="0.15">
      <c r="A8" s="253"/>
      <c r="B8" s="253"/>
      <c r="C8" s="215"/>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41"/>
      <c r="AD8" s="241"/>
      <c r="AE8" s="241"/>
      <c r="AF8" s="241"/>
      <c r="AG8" s="253"/>
    </row>
    <row r="9" spans="1:33" ht="16.5" customHeight="1" x14ac:dyDescent="0.15">
      <c r="A9" s="253"/>
      <c r="B9" s="253"/>
      <c r="C9" s="241"/>
      <c r="D9" s="241"/>
      <c r="E9" s="241"/>
      <c r="F9" s="1017" t="s">
        <v>462</v>
      </c>
      <c r="G9" s="1017"/>
      <c r="H9" s="1017"/>
      <c r="I9" s="1017"/>
      <c r="J9" s="1017"/>
      <c r="K9" s="1017"/>
      <c r="L9" s="1018" t="str">
        <f>IF(headofficename="","入力シートに本社（商号又は名称）を入力してください",headofficename)</f>
        <v>入力シートに本社（商号又は名称）を入力してください</v>
      </c>
      <c r="M9" s="1018">
        <v>5</v>
      </c>
      <c r="N9" s="1018">
        <v>5</v>
      </c>
      <c r="O9" s="1018">
        <v>5</v>
      </c>
      <c r="P9" s="1018">
        <v>5</v>
      </c>
      <c r="Q9" s="1018">
        <v>5</v>
      </c>
      <c r="R9" s="1018">
        <v>5</v>
      </c>
      <c r="S9" s="1018">
        <v>5</v>
      </c>
      <c r="T9" s="1018">
        <v>5</v>
      </c>
      <c r="U9" s="1018">
        <v>5</v>
      </c>
      <c r="V9" s="1018">
        <v>5</v>
      </c>
      <c r="W9" s="1018">
        <v>5</v>
      </c>
      <c r="X9" s="1018">
        <v>5</v>
      </c>
      <c r="Y9" s="1018">
        <v>5</v>
      </c>
      <c r="Z9" s="1018">
        <v>5</v>
      </c>
      <c r="AA9" s="1018">
        <v>5</v>
      </c>
      <c r="AB9" s="1018">
        <v>5</v>
      </c>
      <c r="AC9" s="1018">
        <v>5</v>
      </c>
      <c r="AD9" s="1018">
        <v>5</v>
      </c>
      <c r="AE9" s="241"/>
      <c r="AF9" s="241"/>
      <c r="AG9" s="253"/>
    </row>
    <row r="10" spans="1:33" ht="16.5" customHeight="1" x14ac:dyDescent="0.15">
      <c r="A10" s="253"/>
      <c r="B10" s="253"/>
      <c r="C10" s="241"/>
      <c r="D10" s="241"/>
      <c r="E10" s="241"/>
      <c r="F10" s="1017"/>
      <c r="G10" s="1017"/>
      <c r="H10" s="1017"/>
      <c r="I10" s="1017"/>
      <c r="J10" s="1017"/>
      <c r="K10" s="1017"/>
      <c r="L10" s="1018" t="s">
        <v>329</v>
      </c>
      <c r="M10" s="1018">
        <v>5</v>
      </c>
      <c r="N10" s="1018">
        <v>5</v>
      </c>
      <c r="O10" s="1018">
        <v>5</v>
      </c>
      <c r="P10" s="1018">
        <v>5</v>
      </c>
      <c r="Q10" s="1018">
        <v>5</v>
      </c>
      <c r="R10" s="1018">
        <v>5</v>
      </c>
      <c r="S10" s="1018">
        <v>5</v>
      </c>
      <c r="T10" s="1018">
        <v>5</v>
      </c>
      <c r="U10" s="1018">
        <v>5</v>
      </c>
      <c r="V10" s="1018">
        <v>5</v>
      </c>
      <c r="W10" s="1018">
        <v>5</v>
      </c>
      <c r="X10" s="1018">
        <v>5</v>
      </c>
      <c r="Y10" s="1018">
        <v>5</v>
      </c>
      <c r="Z10" s="1018">
        <v>5</v>
      </c>
      <c r="AA10" s="1018">
        <v>5</v>
      </c>
      <c r="AB10" s="1018">
        <v>5</v>
      </c>
      <c r="AC10" s="1018">
        <v>5</v>
      </c>
      <c r="AD10" s="1018">
        <v>5</v>
      </c>
      <c r="AE10" s="241"/>
      <c r="AF10" s="241"/>
      <c r="AG10" s="253"/>
    </row>
    <row r="11" spans="1:33" ht="16.5" customHeight="1" x14ac:dyDescent="0.15">
      <c r="A11" s="253"/>
      <c r="B11" s="253"/>
      <c r="C11" s="215"/>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row>
    <row r="12" spans="1:33" ht="16.5" customHeight="1" x14ac:dyDescent="0.15">
      <c r="A12" s="253"/>
      <c r="B12" s="253"/>
      <c r="C12" s="1022" t="s">
        <v>328</v>
      </c>
      <c r="D12" s="1023"/>
      <c r="E12" s="1023"/>
      <c r="F12" s="1023"/>
      <c r="G12" s="1023"/>
      <c r="H12" s="1023"/>
      <c r="I12" s="1023"/>
      <c r="J12" s="1023"/>
      <c r="K12" s="1023"/>
      <c r="L12" s="1023"/>
      <c r="M12" s="1023"/>
      <c r="N12" s="1023"/>
      <c r="O12" s="1023"/>
      <c r="P12" s="1023"/>
      <c r="Q12" s="1023"/>
      <c r="R12" s="1023"/>
      <c r="S12" s="1023"/>
      <c r="T12" s="1023"/>
      <c r="U12" s="1023"/>
      <c r="V12" s="1023"/>
      <c r="W12" s="1023"/>
      <c r="X12" s="1023"/>
      <c r="Y12" s="1023"/>
      <c r="Z12" s="1023"/>
      <c r="AA12" s="1023"/>
      <c r="AB12" s="1023"/>
      <c r="AC12" s="1023"/>
      <c r="AD12" s="1023"/>
      <c r="AE12" s="1023"/>
      <c r="AF12" s="1023"/>
      <c r="AG12" s="960"/>
    </row>
    <row r="13" spans="1:33" ht="16.5" customHeight="1" x14ac:dyDescent="0.15">
      <c r="A13" s="253"/>
      <c r="B13" s="253"/>
      <c r="C13" s="1024" t="s">
        <v>419</v>
      </c>
      <c r="D13" s="1024"/>
      <c r="E13" s="1024"/>
      <c r="F13" s="1024"/>
      <c r="G13" s="1024"/>
      <c r="H13" s="1024"/>
      <c r="I13" s="1024"/>
      <c r="J13" s="1024"/>
      <c r="K13" s="1024"/>
      <c r="L13" s="1024"/>
      <c r="M13" s="1024"/>
      <c r="N13" s="1024"/>
      <c r="O13" s="1024"/>
      <c r="P13" s="1024"/>
      <c r="Q13" s="1024"/>
      <c r="R13" s="1024"/>
      <c r="S13" s="1024"/>
      <c r="T13" s="1024"/>
      <c r="U13" s="1024"/>
      <c r="V13" s="1024"/>
      <c r="W13" s="1024"/>
      <c r="X13" s="1024"/>
      <c r="Y13" s="1024"/>
      <c r="Z13" s="1024"/>
      <c r="AA13" s="1024"/>
      <c r="AB13" s="1024"/>
      <c r="AC13" s="1024"/>
      <c r="AD13" s="1024"/>
      <c r="AE13" s="1024"/>
      <c r="AF13" s="1024"/>
      <c r="AG13" s="1024"/>
    </row>
    <row r="14" spans="1:33" ht="16.5" customHeight="1" x14ac:dyDescent="0.15">
      <c r="A14" s="253"/>
      <c r="B14" s="253"/>
      <c r="C14" s="1024"/>
      <c r="D14" s="1024"/>
      <c r="E14" s="1024"/>
      <c r="F14" s="1024"/>
      <c r="G14" s="1024"/>
      <c r="H14" s="1024"/>
      <c r="I14" s="1024"/>
      <c r="J14" s="1024"/>
      <c r="K14" s="1024"/>
      <c r="L14" s="1024"/>
      <c r="M14" s="1024"/>
      <c r="N14" s="1024"/>
      <c r="O14" s="1024"/>
      <c r="P14" s="1024"/>
      <c r="Q14" s="1024"/>
      <c r="R14" s="1024"/>
      <c r="S14" s="1024"/>
      <c r="T14" s="1024"/>
      <c r="U14" s="1024"/>
      <c r="V14" s="1024"/>
      <c r="W14" s="1024"/>
      <c r="X14" s="1024"/>
      <c r="Y14" s="1024"/>
      <c r="Z14" s="1024"/>
      <c r="AA14" s="1024"/>
      <c r="AB14" s="1024"/>
      <c r="AC14" s="1024"/>
      <c r="AD14" s="1024"/>
      <c r="AE14" s="1024"/>
      <c r="AF14" s="1024"/>
      <c r="AG14" s="1024"/>
    </row>
    <row r="15" spans="1:33" ht="18" customHeight="1" x14ac:dyDescent="0.15">
      <c r="A15" s="253"/>
      <c r="B15" s="253"/>
      <c r="C15" s="1023" t="s">
        <v>420</v>
      </c>
      <c r="D15" s="1023"/>
      <c r="E15" s="1023"/>
      <c r="F15" s="1023"/>
      <c r="G15" s="1023"/>
      <c r="H15" s="1023"/>
      <c r="I15" s="1023"/>
      <c r="J15" s="1023"/>
      <c r="K15" s="1023"/>
      <c r="L15" s="1023"/>
      <c r="M15" s="1023"/>
      <c r="N15" s="1023"/>
      <c r="O15" s="254"/>
      <c r="P15" s="254"/>
      <c r="Q15" s="254"/>
      <c r="R15" s="254"/>
      <c r="S15" s="254"/>
      <c r="T15" s="254"/>
      <c r="U15" s="254"/>
      <c r="V15" s="254"/>
      <c r="W15" s="254"/>
      <c r="X15" s="254"/>
      <c r="Y15" s="254"/>
      <c r="Z15" s="254"/>
      <c r="AA15" s="254"/>
      <c r="AB15" s="254"/>
      <c r="AC15" s="254"/>
      <c r="AD15" s="254"/>
      <c r="AE15" s="254"/>
      <c r="AF15" s="254"/>
      <c r="AG15" s="253"/>
    </row>
    <row r="16" spans="1:33" ht="25.5" customHeight="1" thickBot="1" x14ac:dyDescent="0.2">
      <c r="A16" s="253"/>
      <c r="B16" s="253"/>
      <c r="C16" s="1023"/>
      <c r="D16" s="1023"/>
      <c r="E16" s="1023"/>
      <c r="F16" s="1023"/>
      <c r="G16" s="1023"/>
      <c r="H16" s="1023"/>
      <c r="I16" s="1023"/>
      <c r="J16" s="1023"/>
      <c r="K16" s="1023"/>
      <c r="L16" s="1023"/>
      <c r="M16" s="1023"/>
      <c r="N16" s="1023"/>
      <c r="O16" s="240"/>
      <c r="P16" s="240"/>
      <c r="Q16" s="240"/>
      <c r="R16" s="240"/>
      <c r="S16" s="240"/>
      <c r="T16" s="240"/>
      <c r="U16" s="240"/>
      <c r="V16" s="240"/>
      <c r="W16" s="240"/>
      <c r="X16" s="240"/>
      <c r="Y16" s="240"/>
      <c r="Z16" s="240"/>
      <c r="AA16" s="240"/>
      <c r="AB16" s="240"/>
      <c r="AC16" s="240"/>
      <c r="AD16" s="240"/>
      <c r="AE16" s="240"/>
      <c r="AF16" s="240"/>
      <c r="AG16" s="253"/>
    </row>
    <row r="17" spans="1:33" ht="16.5" customHeight="1" thickBot="1" x14ac:dyDescent="0.2">
      <c r="A17" s="253"/>
      <c r="B17" s="253"/>
      <c r="C17" s="235"/>
      <c r="D17" s="254"/>
      <c r="E17" s="254"/>
      <c r="F17" s="254"/>
      <c r="G17" s="254"/>
      <c r="H17" s="254"/>
      <c r="I17" s="254"/>
      <c r="J17" s="254"/>
      <c r="K17" s="254"/>
      <c r="L17" s="254"/>
      <c r="M17" s="254"/>
      <c r="N17" s="254"/>
      <c r="O17" s="254"/>
      <c r="P17" s="254"/>
      <c r="Q17" s="254"/>
      <c r="R17" s="254"/>
      <c r="S17" s="254"/>
      <c r="T17" s="254"/>
      <c r="U17" s="253"/>
      <c r="V17" s="253"/>
      <c r="W17" s="1025" t="s">
        <v>327</v>
      </c>
      <c r="X17" s="1026"/>
      <c r="Y17" s="1026"/>
      <c r="Z17" s="1026"/>
      <c r="AA17" s="1026"/>
      <c r="AB17" s="1026"/>
      <c r="AC17" s="1026"/>
      <c r="AD17" s="1026"/>
      <c r="AE17" s="1026"/>
      <c r="AF17" s="1027"/>
      <c r="AG17" s="253"/>
    </row>
    <row r="18" spans="1:33" ht="16.5" customHeight="1" thickTop="1" x14ac:dyDescent="0.15">
      <c r="A18" s="253"/>
      <c r="B18" s="253"/>
      <c r="C18" s="1028" t="s">
        <v>336</v>
      </c>
      <c r="D18" s="1029"/>
      <c r="E18" s="1029"/>
      <c r="F18" s="1029"/>
      <c r="G18" s="1029"/>
      <c r="H18" s="1029"/>
      <c r="I18" s="1029"/>
      <c r="J18" s="1029"/>
      <c r="K18" s="1029"/>
      <c r="L18" s="1029"/>
      <c r="M18" s="1029"/>
      <c r="N18" s="1029"/>
      <c r="O18" s="1029"/>
      <c r="P18" s="1029"/>
      <c r="Q18" s="1029"/>
      <c r="R18" s="1029"/>
      <c r="S18" s="1029"/>
      <c r="T18" s="1030"/>
      <c r="U18" s="253"/>
      <c r="V18" s="253"/>
      <c r="W18" s="264"/>
      <c r="X18" s="265"/>
      <c r="Y18" s="265"/>
      <c r="Z18" s="265"/>
      <c r="AA18" s="265"/>
      <c r="AB18" s="265"/>
      <c r="AC18" s="265"/>
      <c r="AD18" s="265"/>
      <c r="AE18" s="265"/>
      <c r="AF18" s="266"/>
      <c r="AG18" s="253"/>
    </row>
    <row r="19" spans="1:33" ht="16.5" customHeight="1" x14ac:dyDescent="0.15">
      <c r="A19" s="253"/>
      <c r="B19" s="262"/>
      <c r="C19" s="1031"/>
      <c r="D19" s="1032"/>
      <c r="E19" s="1032"/>
      <c r="F19" s="1032"/>
      <c r="G19" s="1032"/>
      <c r="H19" s="1032"/>
      <c r="I19" s="1032"/>
      <c r="J19" s="1032"/>
      <c r="K19" s="1032"/>
      <c r="L19" s="1032"/>
      <c r="M19" s="1032"/>
      <c r="N19" s="1032"/>
      <c r="O19" s="1032"/>
      <c r="P19" s="1032"/>
      <c r="Q19" s="1032"/>
      <c r="R19" s="1032"/>
      <c r="S19" s="1032"/>
      <c r="T19" s="1033"/>
      <c r="U19" s="253"/>
      <c r="V19" s="253"/>
      <c r="W19" s="264"/>
      <c r="X19" s="265"/>
      <c r="Y19" s="265"/>
      <c r="Z19" s="265"/>
      <c r="AA19" s="265"/>
      <c r="AB19" s="265"/>
      <c r="AC19" s="265"/>
      <c r="AD19" s="265"/>
      <c r="AE19" s="265"/>
      <c r="AF19" s="266"/>
      <c r="AG19" s="253"/>
    </row>
    <row r="20" spans="1:33" ht="16.5" customHeight="1" x14ac:dyDescent="0.15">
      <c r="A20" s="253"/>
      <c r="B20" s="262"/>
      <c r="C20" s="1031"/>
      <c r="D20" s="1032"/>
      <c r="E20" s="1032"/>
      <c r="F20" s="1032"/>
      <c r="G20" s="1032"/>
      <c r="H20" s="1032"/>
      <c r="I20" s="1032"/>
      <c r="J20" s="1032"/>
      <c r="K20" s="1032"/>
      <c r="L20" s="1032"/>
      <c r="M20" s="1032"/>
      <c r="N20" s="1032"/>
      <c r="O20" s="1032"/>
      <c r="P20" s="1032"/>
      <c r="Q20" s="1032"/>
      <c r="R20" s="1032"/>
      <c r="S20" s="1032"/>
      <c r="T20" s="1033"/>
      <c r="U20" s="253"/>
      <c r="V20" s="253"/>
      <c r="W20" s="264"/>
      <c r="X20" s="265"/>
      <c r="Y20" s="265"/>
      <c r="Z20" s="265"/>
      <c r="AA20" s="265"/>
      <c r="AB20" s="265"/>
      <c r="AC20" s="265"/>
      <c r="AD20" s="265"/>
      <c r="AE20" s="265"/>
      <c r="AF20" s="266"/>
      <c r="AG20" s="253"/>
    </row>
    <row r="21" spans="1:33" ht="16.5" customHeight="1" x14ac:dyDescent="0.15">
      <c r="A21" s="253"/>
      <c r="B21" s="262"/>
      <c r="C21" s="1031"/>
      <c r="D21" s="1032"/>
      <c r="E21" s="1032"/>
      <c r="F21" s="1032"/>
      <c r="G21" s="1032"/>
      <c r="H21" s="1032"/>
      <c r="I21" s="1032"/>
      <c r="J21" s="1032"/>
      <c r="K21" s="1032"/>
      <c r="L21" s="1032"/>
      <c r="M21" s="1032"/>
      <c r="N21" s="1032"/>
      <c r="O21" s="1032"/>
      <c r="P21" s="1032"/>
      <c r="Q21" s="1032"/>
      <c r="R21" s="1032"/>
      <c r="S21" s="1032"/>
      <c r="T21" s="1033"/>
      <c r="U21" s="253"/>
      <c r="V21" s="253"/>
      <c r="W21" s="264"/>
      <c r="X21" s="265"/>
      <c r="Y21" s="265"/>
      <c r="Z21" s="265"/>
      <c r="AA21" s="265"/>
      <c r="AB21" s="265"/>
      <c r="AC21" s="265"/>
      <c r="AD21" s="265"/>
      <c r="AE21" s="265"/>
      <c r="AF21" s="266"/>
      <c r="AG21" s="253"/>
    </row>
    <row r="22" spans="1:33" ht="16.5" customHeight="1" x14ac:dyDescent="0.15">
      <c r="A22" s="253"/>
      <c r="B22" s="262"/>
      <c r="C22" s="1031"/>
      <c r="D22" s="1032"/>
      <c r="E22" s="1032"/>
      <c r="F22" s="1032"/>
      <c r="G22" s="1032"/>
      <c r="H22" s="1032"/>
      <c r="I22" s="1032"/>
      <c r="J22" s="1032"/>
      <c r="K22" s="1032"/>
      <c r="L22" s="1032"/>
      <c r="M22" s="1032"/>
      <c r="N22" s="1032"/>
      <c r="O22" s="1032"/>
      <c r="P22" s="1032"/>
      <c r="Q22" s="1032"/>
      <c r="R22" s="1032"/>
      <c r="S22" s="1032"/>
      <c r="T22" s="1033"/>
      <c r="U22" s="253"/>
      <c r="V22" s="253"/>
      <c r="W22" s="264"/>
      <c r="X22" s="265"/>
      <c r="Y22" s="265"/>
      <c r="Z22" s="265"/>
      <c r="AA22" s="265"/>
      <c r="AB22" s="265"/>
      <c r="AC22" s="265"/>
      <c r="AD22" s="265"/>
      <c r="AE22" s="265"/>
      <c r="AF22" s="266"/>
      <c r="AG22" s="253"/>
    </row>
    <row r="23" spans="1:33" ht="16.5" customHeight="1" x14ac:dyDescent="0.15">
      <c r="A23" s="253"/>
      <c r="B23" s="262"/>
      <c r="C23" s="1031"/>
      <c r="D23" s="1032"/>
      <c r="E23" s="1032"/>
      <c r="F23" s="1032"/>
      <c r="G23" s="1032"/>
      <c r="H23" s="1032"/>
      <c r="I23" s="1032"/>
      <c r="J23" s="1032"/>
      <c r="K23" s="1032"/>
      <c r="L23" s="1032"/>
      <c r="M23" s="1032"/>
      <c r="N23" s="1032"/>
      <c r="O23" s="1032"/>
      <c r="P23" s="1032"/>
      <c r="Q23" s="1032"/>
      <c r="R23" s="1032"/>
      <c r="S23" s="1032"/>
      <c r="T23" s="1033"/>
      <c r="U23" s="253"/>
      <c r="V23" s="253"/>
      <c r="W23" s="264"/>
      <c r="X23" s="265"/>
      <c r="Y23" s="265"/>
      <c r="Z23" s="265"/>
      <c r="AA23" s="265"/>
      <c r="AB23" s="265"/>
      <c r="AC23" s="265"/>
      <c r="AD23" s="265"/>
      <c r="AE23" s="265"/>
      <c r="AF23" s="266"/>
      <c r="AG23" s="253"/>
    </row>
    <row r="24" spans="1:33" ht="16.5" customHeight="1" x14ac:dyDescent="0.15">
      <c r="A24" s="253"/>
      <c r="B24" s="262"/>
      <c r="C24" s="1031"/>
      <c r="D24" s="1032"/>
      <c r="E24" s="1032"/>
      <c r="F24" s="1032"/>
      <c r="G24" s="1032"/>
      <c r="H24" s="1032"/>
      <c r="I24" s="1032"/>
      <c r="J24" s="1032"/>
      <c r="K24" s="1032"/>
      <c r="L24" s="1032"/>
      <c r="M24" s="1032"/>
      <c r="N24" s="1032"/>
      <c r="O24" s="1032"/>
      <c r="P24" s="1032"/>
      <c r="Q24" s="1032"/>
      <c r="R24" s="1032"/>
      <c r="S24" s="1032"/>
      <c r="T24" s="1033"/>
      <c r="U24" s="253"/>
      <c r="V24" s="253"/>
      <c r="W24" s="264"/>
      <c r="X24" s="265"/>
      <c r="Y24" s="265"/>
      <c r="Z24" s="265"/>
      <c r="AA24" s="265"/>
      <c r="AB24" s="265"/>
      <c r="AC24" s="265"/>
      <c r="AD24" s="265"/>
      <c r="AE24" s="265"/>
      <c r="AF24" s="266"/>
      <c r="AG24" s="253"/>
    </row>
    <row r="25" spans="1:33" ht="16.5" customHeight="1" thickBot="1" x14ac:dyDescent="0.2">
      <c r="A25" s="253"/>
      <c r="B25" s="262"/>
      <c r="C25" s="1034"/>
      <c r="D25" s="1035"/>
      <c r="E25" s="1035"/>
      <c r="F25" s="1035"/>
      <c r="G25" s="1035"/>
      <c r="H25" s="1035"/>
      <c r="I25" s="1035"/>
      <c r="J25" s="1035"/>
      <c r="K25" s="1035"/>
      <c r="L25" s="1035"/>
      <c r="M25" s="1035"/>
      <c r="N25" s="1035"/>
      <c r="O25" s="1035"/>
      <c r="P25" s="1035"/>
      <c r="Q25" s="1035"/>
      <c r="R25" s="1035"/>
      <c r="S25" s="1035"/>
      <c r="T25" s="1036"/>
      <c r="U25" s="253"/>
      <c r="V25" s="253"/>
      <c r="W25" s="267"/>
      <c r="X25" s="268"/>
      <c r="Y25" s="268"/>
      <c r="Z25" s="268"/>
      <c r="AA25" s="268"/>
      <c r="AB25" s="268"/>
      <c r="AC25" s="268"/>
      <c r="AD25" s="268"/>
      <c r="AE25" s="268"/>
      <c r="AF25" s="269"/>
      <c r="AG25" s="253"/>
    </row>
    <row r="26" spans="1:33" ht="16.5" customHeight="1" thickTop="1" x14ac:dyDescent="0.15">
      <c r="A26" s="253"/>
      <c r="B26" s="253"/>
      <c r="C26" s="235"/>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3"/>
    </row>
    <row r="27" spans="1:33" ht="16.5" customHeight="1" x14ac:dyDescent="0.15">
      <c r="A27" s="253"/>
      <c r="B27" s="270"/>
      <c r="C27" s="216"/>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row>
    <row r="28" spans="1:33" ht="16.5" customHeight="1" x14ac:dyDescent="0.15">
      <c r="A28" s="253"/>
      <c r="B28" s="262"/>
      <c r="C28" s="217"/>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row>
    <row r="29" spans="1:33" ht="21.95" customHeight="1" x14ac:dyDescent="0.15">
      <c r="A29" s="253"/>
      <c r="B29" s="253"/>
      <c r="C29" s="1021" t="s">
        <v>504</v>
      </c>
      <c r="D29" s="1021"/>
      <c r="E29" s="1021"/>
      <c r="F29" s="1021"/>
      <c r="G29" s="1021"/>
      <c r="H29" s="1021"/>
      <c r="I29" s="1021"/>
      <c r="J29" s="1021"/>
      <c r="K29" s="1021"/>
      <c r="L29" s="1021"/>
      <c r="M29" s="1021"/>
      <c r="N29" s="1021"/>
      <c r="O29" s="1021"/>
      <c r="P29" s="1021"/>
      <c r="Q29" s="1021"/>
      <c r="R29" s="1021"/>
      <c r="S29" s="1021"/>
      <c r="T29" s="1021"/>
      <c r="U29" s="1021"/>
      <c r="V29" s="1021"/>
      <c r="W29" s="1021"/>
      <c r="X29" s="1021"/>
      <c r="Y29" s="1021"/>
      <c r="Z29" s="1021"/>
      <c r="AA29" s="1021"/>
      <c r="AB29" s="1021"/>
      <c r="AC29" s="1021"/>
      <c r="AD29" s="1021"/>
      <c r="AE29" s="1021"/>
      <c r="AF29" s="1021"/>
      <c r="AG29" s="253"/>
    </row>
    <row r="30" spans="1:33" ht="21.95" customHeight="1" x14ac:dyDescent="0.15">
      <c r="A30" s="253"/>
      <c r="B30" s="253"/>
      <c r="C30" s="1021"/>
      <c r="D30" s="1021"/>
      <c r="E30" s="1021"/>
      <c r="F30" s="1021"/>
      <c r="G30" s="1021"/>
      <c r="H30" s="1021"/>
      <c r="I30" s="1021"/>
      <c r="J30" s="1021"/>
      <c r="K30" s="1021"/>
      <c r="L30" s="1021"/>
      <c r="M30" s="1021"/>
      <c r="N30" s="1021"/>
      <c r="O30" s="1021"/>
      <c r="P30" s="1021"/>
      <c r="Q30" s="1021"/>
      <c r="R30" s="1021"/>
      <c r="S30" s="1021"/>
      <c r="T30" s="1021"/>
      <c r="U30" s="1021"/>
      <c r="V30" s="1021"/>
      <c r="W30" s="1021"/>
      <c r="X30" s="1021"/>
      <c r="Y30" s="1021"/>
      <c r="Z30" s="1021"/>
      <c r="AA30" s="1021"/>
      <c r="AB30" s="1021"/>
      <c r="AC30" s="1021"/>
      <c r="AD30" s="1021"/>
      <c r="AE30" s="1021"/>
      <c r="AF30" s="1021"/>
      <c r="AG30" s="253"/>
    </row>
    <row r="31" spans="1:33" ht="21.95" customHeight="1" x14ac:dyDescent="0.15">
      <c r="A31" s="253"/>
      <c r="B31" s="253"/>
      <c r="C31" s="1021"/>
      <c r="D31" s="1021"/>
      <c r="E31" s="1021"/>
      <c r="F31" s="1021"/>
      <c r="G31" s="1021"/>
      <c r="H31" s="1021"/>
      <c r="I31" s="1021"/>
      <c r="J31" s="1021"/>
      <c r="K31" s="1021"/>
      <c r="L31" s="1021"/>
      <c r="M31" s="1021"/>
      <c r="N31" s="1021"/>
      <c r="O31" s="1021"/>
      <c r="P31" s="1021"/>
      <c r="Q31" s="1021"/>
      <c r="R31" s="1021"/>
      <c r="S31" s="1021"/>
      <c r="T31" s="1021"/>
      <c r="U31" s="1021"/>
      <c r="V31" s="1021"/>
      <c r="W31" s="1021"/>
      <c r="X31" s="1021"/>
      <c r="Y31" s="1021"/>
      <c r="Z31" s="1021"/>
      <c r="AA31" s="1021"/>
      <c r="AB31" s="1021"/>
      <c r="AC31" s="1021"/>
      <c r="AD31" s="1021"/>
      <c r="AE31" s="1021"/>
      <c r="AF31" s="1021"/>
      <c r="AG31" s="253"/>
    </row>
    <row r="32" spans="1:33" ht="21.95" customHeight="1" x14ac:dyDescent="0.15">
      <c r="A32" s="253"/>
      <c r="B32" s="253"/>
      <c r="C32" s="1021"/>
      <c r="D32" s="1021"/>
      <c r="E32" s="1021"/>
      <c r="F32" s="1021"/>
      <c r="G32" s="1021"/>
      <c r="H32" s="1021"/>
      <c r="I32" s="1021"/>
      <c r="J32" s="1021"/>
      <c r="K32" s="1021"/>
      <c r="L32" s="1021"/>
      <c r="M32" s="1021"/>
      <c r="N32" s="1021"/>
      <c r="O32" s="1021"/>
      <c r="P32" s="1021"/>
      <c r="Q32" s="1021"/>
      <c r="R32" s="1021"/>
      <c r="S32" s="1021"/>
      <c r="T32" s="1021"/>
      <c r="U32" s="1021"/>
      <c r="V32" s="1021"/>
      <c r="W32" s="1021"/>
      <c r="X32" s="1021"/>
      <c r="Y32" s="1021"/>
      <c r="Z32" s="1021"/>
      <c r="AA32" s="1021"/>
      <c r="AB32" s="1021"/>
      <c r="AC32" s="1021"/>
      <c r="AD32" s="1021"/>
      <c r="AE32" s="1021"/>
      <c r="AF32" s="1021"/>
      <c r="AG32" s="253"/>
    </row>
    <row r="33" spans="1:33" ht="21.95" customHeight="1" x14ac:dyDescent="0.15">
      <c r="A33" s="253"/>
      <c r="B33" s="253"/>
      <c r="C33" s="1021"/>
      <c r="D33" s="1021"/>
      <c r="E33" s="1021"/>
      <c r="F33" s="1021"/>
      <c r="G33" s="1021"/>
      <c r="H33" s="1021"/>
      <c r="I33" s="1021"/>
      <c r="J33" s="1021"/>
      <c r="K33" s="1021"/>
      <c r="L33" s="1021"/>
      <c r="M33" s="1021"/>
      <c r="N33" s="1021"/>
      <c r="O33" s="1021"/>
      <c r="P33" s="1021"/>
      <c r="Q33" s="1021"/>
      <c r="R33" s="1021"/>
      <c r="S33" s="1021"/>
      <c r="T33" s="1021"/>
      <c r="U33" s="1021"/>
      <c r="V33" s="1021"/>
      <c r="W33" s="1021"/>
      <c r="X33" s="1021"/>
      <c r="Y33" s="1021"/>
      <c r="Z33" s="1021"/>
      <c r="AA33" s="1021"/>
      <c r="AB33" s="1021"/>
      <c r="AC33" s="1021"/>
      <c r="AD33" s="1021"/>
      <c r="AE33" s="1021"/>
      <c r="AF33" s="1021"/>
      <c r="AG33" s="253"/>
    </row>
    <row r="34" spans="1:33" ht="16.5" customHeight="1" x14ac:dyDescent="0.15">
      <c r="A34" s="253"/>
      <c r="B34" s="253"/>
      <c r="C34" s="1021"/>
      <c r="D34" s="1021"/>
      <c r="E34" s="1021"/>
      <c r="F34" s="1021"/>
      <c r="G34" s="1021"/>
      <c r="H34" s="1021"/>
      <c r="I34" s="1021"/>
      <c r="J34" s="1021"/>
      <c r="K34" s="1021"/>
      <c r="L34" s="1021"/>
      <c r="M34" s="1021"/>
      <c r="N34" s="1021"/>
      <c r="O34" s="1021"/>
      <c r="P34" s="1021"/>
      <c r="Q34" s="1021"/>
      <c r="R34" s="1021"/>
      <c r="S34" s="1021"/>
      <c r="T34" s="1021"/>
      <c r="U34" s="1021"/>
      <c r="V34" s="1021"/>
      <c r="W34" s="1021"/>
      <c r="X34" s="1021"/>
      <c r="Y34" s="1021"/>
      <c r="Z34" s="1021"/>
      <c r="AA34" s="1021"/>
      <c r="AB34" s="1021"/>
      <c r="AC34" s="1021"/>
      <c r="AD34" s="1021"/>
      <c r="AE34" s="1021"/>
      <c r="AF34" s="1021"/>
      <c r="AG34" s="253"/>
    </row>
    <row r="35" spans="1:33" ht="16.5" customHeight="1" x14ac:dyDescent="0.15">
      <c r="A35" s="253"/>
      <c r="B35" s="253"/>
      <c r="C35" s="1021"/>
      <c r="D35" s="1021"/>
      <c r="E35" s="1021"/>
      <c r="F35" s="1021"/>
      <c r="G35" s="1021"/>
      <c r="H35" s="1021"/>
      <c r="I35" s="1021"/>
      <c r="J35" s="1021"/>
      <c r="K35" s="1021"/>
      <c r="L35" s="1021"/>
      <c r="M35" s="1021"/>
      <c r="N35" s="1021"/>
      <c r="O35" s="1021"/>
      <c r="P35" s="1021"/>
      <c r="Q35" s="1021"/>
      <c r="R35" s="1021"/>
      <c r="S35" s="1021"/>
      <c r="T35" s="1021"/>
      <c r="U35" s="1021"/>
      <c r="V35" s="1021"/>
      <c r="W35" s="1021"/>
      <c r="X35" s="1021"/>
      <c r="Y35" s="1021"/>
      <c r="Z35" s="1021"/>
      <c r="AA35" s="1021"/>
      <c r="AB35" s="1021"/>
      <c r="AC35" s="1021"/>
      <c r="AD35" s="1021"/>
      <c r="AE35" s="1021"/>
      <c r="AF35" s="1021"/>
      <c r="AG35" s="253"/>
    </row>
    <row r="36" spans="1:33" ht="16.5" customHeight="1" x14ac:dyDescent="0.15">
      <c r="A36" s="253"/>
      <c r="B36" s="253"/>
      <c r="C36" s="1021"/>
      <c r="D36" s="1021"/>
      <c r="E36" s="1021"/>
      <c r="F36" s="1021"/>
      <c r="G36" s="1021"/>
      <c r="H36" s="1021"/>
      <c r="I36" s="1021"/>
      <c r="J36" s="1021"/>
      <c r="K36" s="1021"/>
      <c r="L36" s="1021"/>
      <c r="M36" s="1021"/>
      <c r="N36" s="1021"/>
      <c r="O36" s="1021"/>
      <c r="P36" s="1021"/>
      <c r="Q36" s="1021"/>
      <c r="R36" s="1021"/>
      <c r="S36" s="1021"/>
      <c r="T36" s="1021"/>
      <c r="U36" s="1021"/>
      <c r="V36" s="1021"/>
      <c r="W36" s="1021"/>
      <c r="X36" s="1021"/>
      <c r="Y36" s="1021"/>
      <c r="Z36" s="1021"/>
      <c r="AA36" s="1021"/>
      <c r="AB36" s="1021"/>
      <c r="AC36" s="1021"/>
      <c r="AD36" s="1021"/>
      <c r="AE36" s="1021"/>
      <c r="AF36" s="1021"/>
      <c r="AG36" s="253"/>
    </row>
    <row r="37" spans="1:33" ht="16.5" customHeight="1" x14ac:dyDescent="0.15">
      <c r="A37" s="253"/>
      <c r="B37" s="253"/>
      <c r="C37" s="1021"/>
      <c r="D37" s="1021"/>
      <c r="E37" s="1021"/>
      <c r="F37" s="1021"/>
      <c r="G37" s="1021"/>
      <c r="H37" s="1021"/>
      <c r="I37" s="1021"/>
      <c r="J37" s="1021"/>
      <c r="K37" s="1021"/>
      <c r="L37" s="1021"/>
      <c r="M37" s="1021"/>
      <c r="N37" s="1021"/>
      <c r="O37" s="1021"/>
      <c r="P37" s="1021"/>
      <c r="Q37" s="1021"/>
      <c r="R37" s="1021"/>
      <c r="S37" s="1021"/>
      <c r="T37" s="1021"/>
      <c r="U37" s="1021"/>
      <c r="V37" s="1021"/>
      <c r="W37" s="1021"/>
      <c r="X37" s="1021"/>
      <c r="Y37" s="1021"/>
      <c r="Z37" s="1021"/>
      <c r="AA37" s="1021"/>
      <c r="AB37" s="1021"/>
      <c r="AC37" s="1021"/>
      <c r="AD37" s="1021"/>
      <c r="AE37" s="1021"/>
      <c r="AF37" s="1021"/>
      <c r="AG37" s="253"/>
    </row>
    <row r="38" spans="1:33" ht="16.5" customHeight="1" x14ac:dyDescent="0.15">
      <c r="A38" s="253"/>
      <c r="B38" s="253"/>
      <c r="C38" s="1021"/>
      <c r="D38" s="1021"/>
      <c r="E38" s="1021"/>
      <c r="F38" s="1021"/>
      <c r="G38" s="1021"/>
      <c r="H38" s="1021"/>
      <c r="I38" s="1021"/>
      <c r="J38" s="1021"/>
      <c r="K38" s="1021"/>
      <c r="L38" s="1021"/>
      <c r="M38" s="1021"/>
      <c r="N38" s="1021"/>
      <c r="O38" s="1021"/>
      <c r="P38" s="1021"/>
      <c r="Q38" s="1021"/>
      <c r="R38" s="1021"/>
      <c r="S38" s="1021"/>
      <c r="T38" s="1021"/>
      <c r="U38" s="1021"/>
      <c r="V38" s="1021"/>
      <c r="W38" s="1021"/>
      <c r="X38" s="1021"/>
      <c r="Y38" s="1021"/>
      <c r="Z38" s="1021"/>
      <c r="AA38" s="1021"/>
      <c r="AB38" s="1021"/>
      <c r="AC38" s="1021"/>
      <c r="AD38" s="1021"/>
      <c r="AE38" s="1021"/>
      <c r="AF38" s="1021"/>
      <c r="AG38" s="253"/>
    </row>
    <row r="39" spans="1:33" ht="16.5" customHeight="1" x14ac:dyDescent="0.15">
      <c r="A39" s="253"/>
      <c r="B39" s="253"/>
      <c r="C39" s="1021"/>
      <c r="D39" s="1021"/>
      <c r="E39" s="1021"/>
      <c r="F39" s="1021"/>
      <c r="G39" s="1021"/>
      <c r="H39" s="1021"/>
      <c r="I39" s="1021"/>
      <c r="J39" s="1021"/>
      <c r="K39" s="1021"/>
      <c r="L39" s="1021"/>
      <c r="M39" s="1021"/>
      <c r="N39" s="1021"/>
      <c r="O39" s="1021"/>
      <c r="P39" s="1021"/>
      <c r="Q39" s="1021"/>
      <c r="R39" s="1021"/>
      <c r="S39" s="1021"/>
      <c r="T39" s="1021"/>
      <c r="U39" s="1021"/>
      <c r="V39" s="1021"/>
      <c r="W39" s="1021"/>
      <c r="X39" s="1021"/>
      <c r="Y39" s="1021"/>
      <c r="Z39" s="1021"/>
      <c r="AA39" s="1021"/>
      <c r="AB39" s="1021"/>
      <c r="AC39" s="1021"/>
      <c r="AD39" s="1021"/>
      <c r="AE39" s="1021"/>
      <c r="AF39" s="1021"/>
      <c r="AG39" s="253"/>
    </row>
    <row r="40" spans="1:33" ht="16.5" customHeight="1" x14ac:dyDescent="0.15">
      <c r="A40" s="253"/>
      <c r="B40" s="253"/>
      <c r="C40" s="1021"/>
      <c r="D40" s="1021"/>
      <c r="E40" s="1021"/>
      <c r="F40" s="1021"/>
      <c r="G40" s="1021"/>
      <c r="H40" s="1021"/>
      <c r="I40" s="1021"/>
      <c r="J40" s="1021"/>
      <c r="K40" s="1021"/>
      <c r="L40" s="1021"/>
      <c r="M40" s="1021"/>
      <c r="N40" s="1021"/>
      <c r="O40" s="1021"/>
      <c r="P40" s="1021"/>
      <c r="Q40" s="1021"/>
      <c r="R40" s="1021"/>
      <c r="S40" s="1021"/>
      <c r="T40" s="1021"/>
      <c r="U40" s="1021"/>
      <c r="V40" s="1021"/>
      <c r="W40" s="1021"/>
      <c r="X40" s="1021"/>
      <c r="Y40" s="1021"/>
      <c r="Z40" s="1021"/>
      <c r="AA40" s="1021"/>
      <c r="AB40" s="1021"/>
      <c r="AC40" s="1021"/>
      <c r="AD40" s="1021"/>
      <c r="AE40" s="1021"/>
      <c r="AF40" s="1021"/>
      <c r="AG40" s="253"/>
    </row>
    <row r="41" spans="1:33" ht="16.5" customHeight="1" x14ac:dyDescent="0.15">
      <c r="A41" s="253"/>
      <c r="B41" s="253"/>
      <c r="C41" s="1021"/>
      <c r="D41" s="1021"/>
      <c r="E41" s="1021"/>
      <c r="F41" s="1021"/>
      <c r="G41" s="1021"/>
      <c r="H41" s="1021"/>
      <c r="I41" s="1021"/>
      <c r="J41" s="1021"/>
      <c r="K41" s="1021"/>
      <c r="L41" s="1021"/>
      <c r="M41" s="1021"/>
      <c r="N41" s="1021"/>
      <c r="O41" s="1021"/>
      <c r="P41" s="1021"/>
      <c r="Q41" s="1021"/>
      <c r="R41" s="1021"/>
      <c r="S41" s="1021"/>
      <c r="T41" s="1021"/>
      <c r="U41" s="1021"/>
      <c r="V41" s="1021"/>
      <c r="W41" s="1021"/>
      <c r="X41" s="1021"/>
      <c r="Y41" s="1021"/>
      <c r="Z41" s="1021"/>
      <c r="AA41" s="1021"/>
      <c r="AB41" s="1021"/>
      <c r="AC41" s="1021"/>
      <c r="AD41" s="1021"/>
      <c r="AE41" s="1021"/>
      <c r="AF41" s="1021"/>
      <c r="AG41" s="253"/>
    </row>
    <row r="42" spans="1:33" ht="16.5" customHeight="1" x14ac:dyDescent="0.15">
      <c r="A42" s="253"/>
      <c r="B42" s="253"/>
      <c r="C42" s="1021"/>
      <c r="D42" s="1021"/>
      <c r="E42" s="1021"/>
      <c r="F42" s="1021"/>
      <c r="G42" s="1021"/>
      <c r="H42" s="1021"/>
      <c r="I42" s="1021"/>
      <c r="J42" s="1021"/>
      <c r="K42" s="1021"/>
      <c r="L42" s="1021"/>
      <c r="M42" s="1021"/>
      <c r="N42" s="1021"/>
      <c r="O42" s="1021"/>
      <c r="P42" s="1021"/>
      <c r="Q42" s="1021"/>
      <c r="R42" s="1021"/>
      <c r="S42" s="1021"/>
      <c r="T42" s="1021"/>
      <c r="U42" s="1021"/>
      <c r="V42" s="1021"/>
      <c r="W42" s="1021"/>
      <c r="X42" s="1021"/>
      <c r="Y42" s="1021"/>
      <c r="Z42" s="1021"/>
      <c r="AA42" s="1021"/>
      <c r="AB42" s="1021"/>
      <c r="AC42" s="1021"/>
      <c r="AD42" s="1021"/>
      <c r="AE42" s="1021"/>
      <c r="AF42" s="1021"/>
      <c r="AG42" s="253"/>
    </row>
    <row r="43" spans="1:33" ht="16.5" customHeight="1" x14ac:dyDescent="0.15">
      <c r="A43" s="253"/>
      <c r="B43" s="253"/>
      <c r="C43" s="1021"/>
      <c r="D43" s="1021"/>
      <c r="E43" s="1021"/>
      <c r="F43" s="1021"/>
      <c r="G43" s="1021"/>
      <c r="H43" s="1021"/>
      <c r="I43" s="1021"/>
      <c r="J43" s="1021"/>
      <c r="K43" s="1021"/>
      <c r="L43" s="1021"/>
      <c r="M43" s="1021"/>
      <c r="N43" s="1021"/>
      <c r="O43" s="1021"/>
      <c r="P43" s="1021"/>
      <c r="Q43" s="1021"/>
      <c r="R43" s="1021"/>
      <c r="S43" s="1021"/>
      <c r="T43" s="1021"/>
      <c r="U43" s="1021"/>
      <c r="V43" s="1021"/>
      <c r="W43" s="1021"/>
      <c r="X43" s="1021"/>
      <c r="Y43" s="1021"/>
      <c r="Z43" s="1021"/>
      <c r="AA43" s="1021"/>
      <c r="AB43" s="1021"/>
      <c r="AC43" s="1021"/>
      <c r="AD43" s="1021"/>
      <c r="AE43" s="1021"/>
      <c r="AF43" s="1021"/>
      <c r="AG43" s="253"/>
    </row>
    <row r="44" spans="1:33" ht="16.5" customHeight="1" x14ac:dyDescent="0.15">
      <c r="A44" s="253"/>
      <c r="B44" s="253"/>
      <c r="C44" s="1021"/>
      <c r="D44" s="1021"/>
      <c r="E44" s="1021"/>
      <c r="F44" s="1021"/>
      <c r="G44" s="1021"/>
      <c r="H44" s="1021"/>
      <c r="I44" s="1021"/>
      <c r="J44" s="1021"/>
      <c r="K44" s="1021"/>
      <c r="L44" s="1021"/>
      <c r="M44" s="1021"/>
      <c r="N44" s="1021"/>
      <c r="O44" s="1021"/>
      <c r="P44" s="1021"/>
      <c r="Q44" s="1021"/>
      <c r="R44" s="1021"/>
      <c r="S44" s="1021"/>
      <c r="T44" s="1021"/>
      <c r="U44" s="1021"/>
      <c r="V44" s="1021"/>
      <c r="W44" s="1021"/>
      <c r="X44" s="1021"/>
      <c r="Y44" s="1021"/>
      <c r="Z44" s="1021"/>
      <c r="AA44" s="1021"/>
      <c r="AB44" s="1021"/>
      <c r="AC44" s="1021"/>
      <c r="AD44" s="1021"/>
      <c r="AE44" s="1021"/>
      <c r="AF44" s="1021"/>
      <c r="AG44" s="253"/>
    </row>
    <row r="45" spans="1:33" ht="16.5" customHeight="1" x14ac:dyDescent="0.15">
      <c r="A45" s="253"/>
      <c r="B45" s="253"/>
      <c r="C45" s="1021"/>
      <c r="D45" s="1021"/>
      <c r="E45" s="1021"/>
      <c r="F45" s="1021"/>
      <c r="G45" s="1021"/>
      <c r="H45" s="1021"/>
      <c r="I45" s="1021"/>
      <c r="J45" s="1021"/>
      <c r="K45" s="1021"/>
      <c r="L45" s="1021"/>
      <c r="M45" s="1021"/>
      <c r="N45" s="1021"/>
      <c r="O45" s="1021"/>
      <c r="P45" s="1021"/>
      <c r="Q45" s="1021"/>
      <c r="R45" s="1021"/>
      <c r="S45" s="1021"/>
      <c r="T45" s="1021"/>
      <c r="U45" s="1021"/>
      <c r="V45" s="1021"/>
      <c r="W45" s="1021"/>
      <c r="X45" s="1021"/>
      <c r="Y45" s="1021"/>
      <c r="Z45" s="1021"/>
      <c r="AA45" s="1021"/>
      <c r="AB45" s="1021"/>
      <c r="AC45" s="1021"/>
      <c r="AD45" s="1021"/>
      <c r="AE45" s="1021"/>
      <c r="AF45" s="1021"/>
      <c r="AG45" s="253"/>
    </row>
  </sheetData>
  <sheetProtection algorithmName="SHA-512" hashValue="7BYUxBzkAFnDNRtPw3KaPwEKe9uIGhVjYCjqH9ujBj9MvKf9MpP2CZB3PIwgqi7tr7tt1/PIY5yLmOo4oWa2yw==" saltValue="E+NW09ZdQUyGtbDk/94Fow==" spinCount="100000" sheet="1" objects="1" scenarios="1"/>
  <mergeCells count="11">
    <mergeCell ref="C29:AF45"/>
    <mergeCell ref="C12:AG12"/>
    <mergeCell ref="C13:AG14"/>
    <mergeCell ref="C15:N16"/>
    <mergeCell ref="W17:AF17"/>
    <mergeCell ref="C18:T25"/>
    <mergeCell ref="W1:AA1"/>
    <mergeCell ref="AB1:AG1"/>
    <mergeCell ref="F9:K10"/>
    <mergeCell ref="L9:AD10"/>
    <mergeCell ref="F3:AE7"/>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39"/>
  <sheetViews>
    <sheetView showGridLines="0" zoomScaleNormal="100" workbookViewId="0">
      <selection sqref="A1:AI1"/>
    </sheetView>
  </sheetViews>
  <sheetFormatPr defaultColWidth="2.5" defaultRowHeight="13.5" x14ac:dyDescent="0.15"/>
  <cols>
    <col min="1" max="7" width="2.5" style="232"/>
    <col min="8" max="8" width="2.5" style="232" customWidth="1"/>
    <col min="9" max="36" width="2.5" style="232"/>
    <col min="37" max="37" width="0" style="232" hidden="1" customWidth="1"/>
    <col min="38" max="16384" width="2.5" style="232"/>
  </cols>
  <sheetData>
    <row r="1" spans="1:37" ht="27" customHeight="1" x14ac:dyDescent="0.15">
      <c r="A1" s="1042" t="s">
        <v>425</v>
      </c>
      <c r="B1" s="1042"/>
      <c r="C1" s="1042"/>
      <c r="D1" s="1042"/>
      <c r="E1" s="1042"/>
      <c r="F1" s="1042"/>
      <c r="G1" s="1042"/>
      <c r="H1" s="1042"/>
      <c r="I1" s="1042"/>
      <c r="J1" s="1042"/>
      <c r="K1" s="1042"/>
      <c r="L1" s="1042"/>
      <c r="M1" s="1042"/>
      <c r="N1" s="1042"/>
      <c r="O1" s="1042"/>
      <c r="P1" s="1042"/>
      <c r="Q1" s="1042"/>
      <c r="R1" s="1042"/>
      <c r="S1" s="1042"/>
      <c r="T1" s="1042"/>
      <c r="U1" s="1042"/>
      <c r="V1" s="1042"/>
      <c r="W1" s="1042"/>
      <c r="X1" s="1042"/>
      <c r="Y1" s="1042"/>
      <c r="Z1" s="1042"/>
      <c r="AA1" s="1042"/>
      <c r="AB1" s="1042"/>
      <c r="AC1" s="1042"/>
      <c r="AD1" s="1042"/>
      <c r="AE1" s="1042"/>
      <c r="AF1" s="1042"/>
      <c r="AG1" s="1042"/>
      <c r="AH1" s="1042"/>
      <c r="AI1" s="1042"/>
    </row>
    <row r="2" spans="1:37" ht="15" customHeight="1" x14ac:dyDescent="0.15"/>
    <row r="3" spans="1:37" ht="75" customHeight="1" x14ac:dyDescent="0.15">
      <c r="B3" s="1037" t="s">
        <v>498</v>
      </c>
      <c r="C3" s="1037"/>
      <c r="D3" s="1037"/>
      <c r="E3" s="1037"/>
      <c r="F3" s="1037"/>
      <c r="G3" s="1037"/>
      <c r="H3" s="1037"/>
      <c r="I3" s="1037"/>
      <c r="J3" s="1037"/>
      <c r="K3" s="1037"/>
      <c r="L3" s="1037"/>
      <c r="M3" s="1037"/>
      <c r="N3" s="1037"/>
      <c r="O3" s="1037"/>
      <c r="P3" s="1037"/>
      <c r="Q3" s="1037"/>
      <c r="R3" s="1037"/>
      <c r="S3" s="1037"/>
      <c r="T3" s="1037"/>
      <c r="U3" s="1037"/>
      <c r="V3" s="1037"/>
      <c r="W3" s="1037"/>
      <c r="X3" s="1037"/>
      <c r="Y3" s="1037"/>
      <c r="Z3" s="1037"/>
      <c r="AA3" s="1037"/>
      <c r="AB3" s="1037"/>
      <c r="AC3" s="1037"/>
      <c r="AD3" s="1037"/>
      <c r="AE3" s="1037"/>
      <c r="AF3" s="1037"/>
      <c r="AG3" s="1037"/>
      <c r="AH3" s="1037"/>
    </row>
    <row r="4" spans="1:37" ht="15" customHeight="1" x14ac:dyDescent="0.15"/>
    <row r="5" spans="1:37" ht="15" customHeight="1" x14ac:dyDescent="0.15">
      <c r="A5" s="232" t="s">
        <v>426</v>
      </c>
    </row>
    <row r="6" spans="1:37" ht="20.100000000000001" customHeight="1" x14ac:dyDescent="0.15">
      <c r="B6" s="1043" t="s">
        <v>427</v>
      </c>
      <c r="C6" s="1043"/>
      <c r="D6" s="1043"/>
      <c r="E6" s="1043"/>
      <c r="F6" s="1043"/>
      <c r="G6" s="1043"/>
      <c r="H6" s="1044" t="str">
        <f>IF(tourokukbn="","入力シートに本社・支店等（商号又は名称）を入力してください",IF(tourokukbn=1,IF(headofficename="","",headofficename),IF(branchname="","",branchname)))</f>
        <v>入力シートに本社・支店等（商号又は名称）を入力してください</v>
      </c>
      <c r="I6" s="1044"/>
      <c r="J6" s="1044"/>
      <c r="K6" s="1044"/>
      <c r="L6" s="1044"/>
      <c r="M6" s="1044"/>
      <c r="N6" s="1044"/>
      <c r="O6" s="1044"/>
      <c r="P6" s="1044"/>
      <c r="Q6" s="1044"/>
      <c r="R6" s="1044"/>
      <c r="S6" s="1044"/>
      <c r="T6" s="1044"/>
      <c r="U6" s="1044"/>
      <c r="V6" s="1044"/>
      <c r="W6" s="1044"/>
      <c r="X6" s="1044"/>
      <c r="Y6" s="1044"/>
      <c r="Z6" s="1044"/>
      <c r="AA6" s="1044"/>
      <c r="AB6" s="1044"/>
      <c r="AC6" s="1044"/>
      <c r="AD6" s="1044"/>
      <c r="AE6" s="1044"/>
      <c r="AF6" s="1044"/>
      <c r="AG6" s="1044"/>
      <c r="AH6" s="1044"/>
    </row>
    <row r="7" spans="1:37" ht="20.100000000000001" customHeight="1" x14ac:dyDescent="0.15">
      <c r="B7" s="1043" t="s">
        <v>428</v>
      </c>
      <c r="C7" s="1043"/>
      <c r="D7" s="1043"/>
      <c r="E7" s="1043"/>
      <c r="F7" s="1043"/>
      <c r="G7" s="1043"/>
      <c r="H7" s="1045" t="str">
        <f>IF(id="","入力シートに登録番号を入力してください",id)</f>
        <v>入力シートに登録番号を入力してください</v>
      </c>
      <c r="I7" s="1046"/>
      <c r="J7" s="1046"/>
      <c r="K7" s="1046"/>
      <c r="L7" s="1046"/>
      <c r="M7" s="1046"/>
      <c r="N7" s="1046"/>
      <c r="O7" s="1046"/>
      <c r="P7" s="1046"/>
      <c r="Q7" s="1046"/>
      <c r="R7" s="1046"/>
      <c r="S7" s="1046"/>
      <c r="T7" s="1046"/>
      <c r="U7" s="1047"/>
      <c r="V7" s="242"/>
    </row>
    <row r="8" spans="1:37" ht="15" customHeight="1" x14ac:dyDescent="0.15"/>
    <row r="9" spans="1:37" ht="15" customHeight="1" x14ac:dyDescent="0.15">
      <c r="A9" s="232" t="s">
        <v>429</v>
      </c>
    </row>
    <row r="10" spans="1:37" ht="15" customHeight="1" x14ac:dyDescent="0.15">
      <c r="B10" s="232" t="s">
        <v>430</v>
      </c>
    </row>
    <row r="11" spans="1:37" ht="15" customHeight="1" x14ac:dyDescent="0.15"/>
    <row r="12" spans="1:37" ht="15" customHeight="1" x14ac:dyDescent="0.15">
      <c r="A12" s="232" t="s">
        <v>431</v>
      </c>
      <c r="D12" s="232" t="s">
        <v>432</v>
      </c>
    </row>
    <row r="13" spans="1:37" ht="15" customHeight="1" x14ac:dyDescent="0.15">
      <c r="B13" s="271" t="s">
        <v>399</v>
      </c>
      <c r="C13" s="232" t="s">
        <v>433</v>
      </c>
      <c r="AK13" s="232" t="s">
        <v>434</v>
      </c>
    </row>
    <row r="14" spans="1:37" ht="15" customHeight="1" x14ac:dyDescent="0.15">
      <c r="B14" s="271" t="s">
        <v>399</v>
      </c>
      <c r="C14" s="232" t="s">
        <v>435</v>
      </c>
      <c r="AK14" s="232" t="s">
        <v>436</v>
      </c>
    </row>
    <row r="15" spans="1:37" ht="15" customHeight="1" x14ac:dyDescent="0.15"/>
    <row r="16" spans="1:37" ht="15" customHeight="1" x14ac:dyDescent="0.15">
      <c r="A16" s="232" t="s">
        <v>437</v>
      </c>
      <c r="D16" s="232" t="s">
        <v>468</v>
      </c>
    </row>
    <row r="17" spans="1:34" ht="15" customHeight="1" x14ac:dyDescent="0.15">
      <c r="B17" s="271" t="s">
        <v>399</v>
      </c>
      <c r="C17" s="232" t="s">
        <v>438</v>
      </c>
      <c r="G17" s="232" t="s">
        <v>439</v>
      </c>
    </row>
    <row r="18" spans="1:34" ht="15" customHeight="1" x14ac:dyDescent="0.15">
      <c r="B18" s="271" t="s">
        <v>399</v>
      </c>
      <c r="C18" s="232" t="s">
        <v>440</v>
      </c>
      <c r="G18" s="232" t="s">
        <v>441</v>
      </c>
    </row>
    <row r="19" spans="1:34" ht="15" customHeight="1" x14ac:dyDescent="0.15"/>
    <row r="20" spans="1:34" ht="15" customHeight="1" x14ac:dyDescent="0.15">
      <c r="A20" s="232" t="s">
        <v>442</v>
      </c>
      <c r="D20" s="232" t="s">
        <v>452</v>
      </c>
    </row>
    <row r="21" spans="1:34" ht="15" customHeight="1" x14ac:dyDescent="0.15">
      <c r="D21" s="232" t="s">
        <v>443</v>
      </c>
    </row>
    <row r="22" spans="1:34" ht="15" customHeight="1" x14ac:dyDescent="0.15">
      <c r="B22" s="271" t="s">
        <v>399</v>
      </c>
      <c r="C22" s="232" t="s">
        <v>470</v>
      </c>
    </row>
    <row r="23" spans="1:34" ht="15" customHeight="1" x14ac:dyDescent="0.15">
      <c r="B23" s="271" t="s">
        <v>399</v>
      </c>
      <c r="C23" s="232" t="s">
        <v>472</v>
      </c>
    </row>
    <row r="24" spans="1:34" ht="15" customHeight="1" x14ac:dyDescent="0.15">
      <c r="B24" s="271" t="s">
        <v>399</v>
      </c>
      <c r="C24" s="232" t="s">
        <v>469</v>
      </c>
    </row>
    <row r="25" spans="1:34" ht="15" customHeight="1" x14ac:dyDescent="0.15">
      <c r="B25" s="271" t="s">
        <v>399</v>
      </c>
      <c r="C25" s="232" t="s">
        <v>471</v>
      </c>
    </row>
    <row r="26" spans="1:34" ht="15" customHeight="1" x14ac:dyDescent="0.15">
      <c r="B26" s="271" t="s">
        <v>399</v>
      </c>
      <c r="C26" s="232" t="s">
        <v>444</v>
      </c>
    </row>
    <row r="27" spans="1:34" ht="30" customHeight="1" x14ac:dyDescent="0.15">
      <c r="B27" s="272" t="s">
        <v>399</v>
      </c>
      <c r="C27" s="1037" t="s">
        <v>445</v>
      </c>
      <c r="D27" s="1037"/>
      <c r="E27" s="1037"/>
      <c r="F27" s="1037"/>
      <c r="G27" s="1037"/>
      <c r="H27" s="1037"/>
      <c r="I27" s="1037"/>
      <c r="J27" s="1037"/>
      <c r="K27" s="1037"/>
      <c r="L27" s="1037"/>
      <c r="M27" s="1037"/>
      <c r="N27" s="1037"/>
      <c r="O27" s="1037"/>
      <c r="P27" s="1037"/>
      <c r="Q27" s="1037"/>
      <c r="R27" s="1037"/>
      <c r="S27" s="1037"/>
      <c r="T27" s="1037"/>
      <c r="U27" s="1037"/>
      <c r="V27" s="1037"/>
      <c r="W27" s="1037"/>
      <c r="X27" s="1037"/>
      <c r="Y27" s="1037"/>
      <c r="Z27" s="1037"/>
      <c r="AA27" s="1037"/>
      <c r="AB27" s="1037"/>
      <c r="AC27" s="1037"/>
      <c r="AD27" s="1037"/>
      <c r="AE27" s="1037"/>
      <c r="AF27" s="1037"/>
      <c r="AG27" s="1037"/>
      <c r="AH27" s="1037"/>
    </row>
    <row r="28" spans="1:34" x14ac:dyDescent="0.15">
      <c r="B28" s="271" t="s">
        <v>399</v>
      </c>
      <c r="C28" s="232" t="s">
        <v>453</v>
      </c>
    </row>
    <row r="29" spans="1:34" ht="45" customHeight="1" x14ac:dyDescent="0.15">
      <c r="B29" s="1039"/>
      <c r="C29" s="1040"/>
      <c r="D29" s="1040"/>
      <c r="E29" s="1040"/>
      <c r="F29" s="1040"/>
      <c r="G29" s="1040"/>
      <c r="H29" s="1040"/>
      <c r="I29" s="1040"/>
      <c r="J29" s="1040"/>
      <c r="K29" s="1040"/>
      <c r="L29" s="1040"/>
      <c r="M29" s="1040"/>
      <c r="N29" s="1040"/>
      <c r="O29" s="1040"/>
      <c r="P29" s="1040"/>
      <c r="Q29" s="1040"/>
      <c r="R29" s="1040"/>
      <c r="S29" s="1040"/>
      <c r="T29" s="1040"/>
      <c r="U29" s="1040"/>
      <c r="V29" s="1040"/>
      <c r="W29" s="1040"/>
      <c r="X29" s="1040"/>
      <c r="Y29" s="1040"/>
      <c r="Z29" s="1040"/>
      <c r="AA29" s="1040"/>
      <c r="AB29" s="1040"/>
      <c r="AC29" s="1040"/>
      <c r="AD29" s="1040"/>
      <c r="AE29" s="1040"/>
      <c r="AF29" s="1040"/>
      <c r="AG29" s="1040"/>
      <c r="AH29" s="1041"/>
    </row>
    <row r="30" spans="1:34" ht="15" customHeight="1" x14ac:dyDescent="0.15"/>
    <row r="31" spans="1:34" ht="15" customHeight="1" x14ac:dyDescent="0.15">
      <c r="A31" s="232" t="s">
        <v>446</v>
      </c>
      <c r="D31" s="232" t="s">
        <v>447</v>
      </c>
    </row>
    <row r="32" spans="1:34" ht="15" customHeight="1" x14ac:dyDescent="0.15">
      <c r="B32" s="271" t="s">
        <v>399</v>
      </c>
      <c r="C32" s="232" t="s">
        <v>448</v>
      </c>
    </row>
    <row r="33" spans="1:34" ht="15" customHeight="1" x14ac:dyDescent="0.15">
      <c r="B33" s="271" t="s">
        <v>399</v>
      </c>
      <c r="C33" s="232" t="s">
        <v>449</v>
      </c>
    </row>
    <row r="34" spans="1:34" ht="15" customHeight="1" x14ac:dyDescent="0.15">
      <c r="B34" s="271" t="s">
        <v>399</v>
      </c>
      <c r="C34" s="232" t="s">
        <v>454</v>
      </c>
    </row>
    <row r="35" spans="1:34" ht="15" customHeight="1" x14ac:dyDescent="0.15"/>
    <row r="36" spans="1:34" ht="15" customHeight="1" x14ac:dyDescent="0.15">
      <c r="A36" s="232" t="s">
        <v>450</v>
      </c>
      <c r="D36" s="232" t="s">
        <v>451</v>
      </c>
    </row>
    <row r="37" spans="1:34" ht="45" customHeight="1" x14ac:dyDescent="0.15">
      <c r="B37" s="1039"/>
      <c r="C37" s="1040"/>
      <c r="D37" s="1040"/>
      <c r="E37" s="1040"/>
      <c r="F37" s="1040"/>
      <c r="G37" s="1040"/>
      <c r="H37" s="1040"/>
      <c r="I37" s="1040"/>
      <c r="J37" s="1040"/>
      <c r="K37" s="1040"/>
      <c r="L37" s="1040"/>
      <c r="M37" s="1040"/>
      <c r="N37" s="1040"/>
      <c r="O37" s="1040"/>
      <c r="P37" s="1040"/>
      <c r="Q37" s="1040"/>
      <c r="R37" s="1040"/>
      <c r="S37" s="1040"/>
      <c r="T37" s="1040"/>
      <c r="U37" s="1040"/>
      <c r="V37" s="1040"/>
      <c r="W37" s="1040"/>
      <c r="X37" s="1040"/>
      <c r="Y37" s="1040"/>
      <c r="Z37" s="1040"/>
      <c r="AA37" s="1040"/>
      <c r="AB37" s="1040"/>
      <c r="AC37" s="1040"/>
      <c r="AD37" s="1040"/>
      <c r="AE37" s="1040"/>
      <c r="AF37" s="1040"/>
      <c r="AG37" s="1040"/>
      <c r="AH37" s="1041"/>
    </row>
    <row r="38" spans="1:34" ht="15" customHeight="1" x14ac:dyDescent="0.15"/>
    <row r="39" spans="1:34" ht="60" customHeight="1" x14ac:dyDescent="0.15">
      <c r="B39" s="1037" t="s">
        <v>455</v>
      </c>
      <c r="C39" s="1038"/>
      <c r="D39" s="1038"/>
      <c r="E39" s="1038"/>
      <c r="F39" s="1038"/>
      <c r="G39" s="1038"/>
      <c r="H39" s="1038"/>
      <c r="I39" s="1038"/>
      <c r="J39" s="1038"/>
      <c r="K39" s="1038"/>
      <c r="L39" s="1038"/>
      <c r="M39" s="1038"/>
      <c r="N39" s="1038"/>
      <c r="O39" s="1038"/>
      <c r="P39" s="1038"/>
      <c r="Q39" s="1038"/>
      <c r="R39" s="1038"/>
      <c r="S39" s="1038"/>
      <c r="T39" s="1038"/>
      <c r="U39" s="1038"/>
      <c r="V39" s="1038"/>
      <c r="W39" s="1038"/>
      <c r="X39" s="1038"/>
      <c r="Y39" s="1038"/>
      <c r="Z39" s="1038"/>
      <c r="AA39" s="1038"/>
      <c r="AB39" s="1038"/>
      <c r="AC39" s="1038"/>
      <c r="AD39" s="1038"/>
      <c r="AE39" s="1038"/>
      <c r="AF39" s="1038"/>
      <c r="AG39" s="1038"/>
      <c r="AH39" s="1038"/>
    </row>
  </sheetData>
  <sheetProtection algorithmName="SHA-512" hashValue="Jb6vddXnXRGuWlPITiucimJNZ0pIen6wXIaJTh/yrEUl/e2FYOUTp5ZeSOvyNKD0MYljgHF08cVFKLfmJ7iI1Q==" saltValue="CF7mxRve4NAr5J6nNixBwA==" spinCount="100000" sheet="1" objects="1" scenarios="1"/>
  <mergeCells count="10">
    <mergeCell ref="B39:AH39"/>
    <mergeCell ref="B29:AH29"/>
    <mergeCell ref="B37:AH37"/>
    <mergeCell ref="A1:AI1"/>
    <mergeCell ref="B3:AH3"/>
    <mergeCell ref="B6:G6"/>
    <mergeCell ref="B7:G7"/>
    <mergeCell ref="H6:AH6"/>
    <mergeCell ref="C27:AH27"/>
    <mergeCell ref="H7:U7"/>
  </mergeCells>
  <phoneticPr fontId="2"/>
  <dataValidations count="1">
    <dataValidation type="list" allowBlank="1" showInputMessage="1" showErrorMessage="1" sqref="B13:B14 B32:B34 B22:B28 B17:B18" xr:uid="{00000000-0002-0000-0800-000000000000}">
      <formula1>$AK$13:$AK$14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437</vt:i4>
      </vt:variant>
    </vt:vector>
  </HeadingPairs>
  <TitlesOfParts>
    <vt:vector size="446" baseType="lpstr">
      <vt:lpstr>入力</vt:lpstr>
      <vt:lpstr>業務一覧</vt:lpstr>
      <vt:lpstr>①チェック表</vt:lpstr>
      <vt:lpstr>③使用印鑑</vt:lpstr>
      <vt:lpstr>③委任状</vt:lpstr>
      <vt:lpstr>④誓約書</vt:lpstr>
      <vt:lpstr>⑥申請書</vt:lpstr>
      <vt:lpstr>⑬受付票</vt:lpstr>
      <vt:lpstr>⑭電子入札アンケート</vt:lpstr>
      <vt:lpstr>bankbranchcode</vt:lpstr>
      <vt:lpstr>bankbranchname</vt:lpstr>
      <vt:lpstr>bankcode</vt:lpstr>
      <vt:lpstr>bankname</vt:lpstr>
      <vt:lpstr>branchaddress1</vt:lpstr>
      <vt:lpstr>branchaddress2</vt:lpstr>
      <vt:lpstr>branchaddress3</vt:lpstr>
      <vt:lpstr>branchdaihyouname</vt:lpstr>
      <vt:lpstr>branchdaihyounamekana</vt:lpstr>
      <vt:lpstr>branchfaxno1</vt:lpstr>
      <vt:lpstr>branchfaxno2</vt:lpstr>
      <vt:lpstr>branchfaxno3</vt:lpstr>
      <vt:lpstr>branchname</vt:lpstr>
      <vt:lpstr>branchnamekana</vt:lpstr>
      <vt:lpstr>branchpostcode1</vt:lpstr>
      <vt:lpstr>branchpostcode2</vt:lpstr>
      <vt:lpstr>branchshokumei</vt:lpstr>
      <vt:lpstr>branchtelno1</vt:lpstr>
      <vt:lpstr>branchtelno2</vt:lpstr>
      <vt:lpstr>branchtelno3</vt:lpstr>
      <vt:lpstr>businessyears</vt:lpstr>
      <vt:lpstr>capital</vt:lpstr>
      <vt:lpstr>completedmonth111</vt:lpstr>
      <vt:lpstr>completedmonth112</vt:lpstr>
      <vt:lpstr>completedmonth113</vt:lpstr>
      <vt:lpstr>completedmonth114</vt:lpstr>
      <vt:lpstr>completedmonth115</vt:lpstr>
      <vt:lpstr>completedmonth116</vt:lpstr>
      <vt:lpstr>completedmonth117</vt:lpstr>
      <vt:lpstr>completedmonth121</vt:lpstr>
      <vt:lpstr>completedmonth122</vt:lpstr>
      <vt:lpstr>completedmonth123</vt:lpstr>
      <vt:lpstr>completedmonth124</vt:lpstr>
      <vt:lpstr>completedmonth125</vt:lpstr>
      <vt:lpstr>completedmonth126</vt:lpstr>
      <vt:lpstr>completedmonth127</vt:lpstr>
      <vt:lpstr>completedmonth131</vt:lpstr>
      <vt:lpstr>completedmonth132</vt:lpstr>
      <vt:lpstr>completedmonth133</vt:lpstr>
      <vt:lpstr>completedmonth134</vt:lpstr>
      <vt:lpstr>completedmonth135</vt:lpstr>
      <vt:lpstr>completedmonth136</vt:lpstr>
      <vt:lpstr>completedmonth137</vt:lpstr>
      <vt:lpstr>completedmonth211</vt:lpstr>
      <vt:lpstr>completedmonth212</vt:lpstr>
      <vt:lpstr>completedmonth213</vt:lpstr>
      <vt:lpstr>completedmonth214</vt:lpstr>
      <vt:lpstr>completedmonth215</vt:lpstr>
      <vt:lpstr>completedmonth216</vt:lpstr>
      <vt:lpstr>completedmonth217</vt:lpstr>
      <vt:lpstr>completedmonth221</vt:lpstr>
      <vt:lpstr>completedmonth222</vt:lpstr>
      <vt:lpstr>completedmonth223</vt:lpstr>
      <vt:lpstr>completedmonth224</vt:lpstr>
      <vt:lpstr>completedmonth225</vt:lpstr>
      <vt:lpstr>completedmonth226</vt:lpstr>
      <vt:lpstr>completedmonth227</vt:lpstr>
      <vt:lpstr>completedmonth231</vt:lpstr>
      <vt:lpstr>completedmonth232</vt:lpstr>
      <vt:lpstr>completedmonth233</vt:lpstr>
      <vt:lpstr>completedmonth234</vt:lpstr>
      <vt:lpstr>completedmonth235</vt:lpstr>
      <vt:lpstr>completedmonth236</vt:lpstr>
      <vt:lpstr>completedmonth237</vt:lpstr>
      <vt:lpstr>completedyear111</vt:lpstr>
      <vt:lpstr>completedyear112</vt:lpstr>
      <vt:lpstr>completedyear113</vt:lpstr>
      <vt:lpstr>completedyear114</vt:lpstr>
      <vt:lpstr>completedyear115</vt:lpstr>
      <vt:lpstr>completedyear116</vt:lpstr>
      <vt:lpstr>completedyear117</vt:lpstr>
      <vt:lpstr>completedyear121</vt:lpstr>
      <vt:lpstr>completedyear122</vt:lpstr>
      <vt:lpstr>completedyear123</vt:lpstr>
      <vt:lpstr>completedyear124</vt:lpstr>
      <vt:lpstr>completedyear125</vt:lpstr>
      <vt:lpstr>completedyear126</vt:lpstr>
      <vt:lpstr>completedyear127</vt:lpstr>
      <vt:lpstr>completedyear131</vt:lpstr>
      <vt:lpstr>completedyear132</vt:lpstr>
      <vt:lpstr>completedyear133</vt:lpstr>
      <vt:lpstr>completedyear134</vt:lpstr>
      <vt:lpstr>completedyear135</vt:lpstr>
      <vt:lpstr>completedyear136</vt:lpstr>
      <vt:lpstr>completedyear137</vt:lpstr>
      <vt:lpstr>completedyear211</vt:lpstr>
      <vt:lpstr>completedyear212</vt:lpstr>
      <vt:lpstr>completedyear213</vt:lpstr>
      <vt:lpstr>completedyear214</vt:lpstr>
      <vt:lpstr>completedyear215</vt:lpstr>
      <vt:lpstr>completedyear216</vt:lpstr>
      <vt:lpstr>completedyear217</vt:lpstr>
      <vt:lpstr>completedyear221</vt:lpstr>
      <vt:lpstr>completedyear222</vt:lpstr>
      <vt:lpstr>completedyear223</vt:lpstr>
      <vt:lpstr>completedyear224</vt:lpstr>
      <vt:lpstr>completedyear225</vt:lpstr>
      <vt:lpstr>completedyear226</vt:lpstr>
      <vt:lpstr>completedyear227</vt:lpstr>
      <vt:lpstr>completedyear231</vt:lpstr>
      <vt:lpstr>completedyear232</vt:lpstr>
      <vt:lpstr>completedyear233</vt:lpstr>
      <vt:lpstr>completedyear234</vt:lpstr>
      <vt:lpstr>completedyear235</vt:lpstr>
      <vt:lpstr>completedyear236</vt:lpstr>
      <vt:lpstr>completedyear237</vt:lpstr>
      <vt:lpstr>engineercount1</vt:lpstr>
      <vt:lpstr>engineercount2</vt:lpstr>
      <vt:lpstr>equitycapital</vt:lpstr>
      <vt:lpstr>gyousyaname</vt:lpstr>
      <vt:lpstr>headofficeaddress1</vt:lpstr>
      <vt:lpstr>headofficeaddress2</vt:lpstr>
      <vt:lpstr>headofficeaddress3</vt:lpstr>
      <vt:lpstr>headofficedaihyouname</vt:lpstr>
      <vt:lpstr>headofficedaihyounamekana</vt:lpstr>
      <vt:lpstr>headofficefaxno1</vt:lpstr>
      <vt:lpstr>headofficefaxno2</vt:lpstr>
      <vt:lpstr>headofficefaxno3</vt:lpstr>
      <vt:lpstr>headofficename</vt:lpstr>
      <vt:lpstr>headofficenamekana</vt:lpstr>
      <vt:lpstr>headofficepostcode1</vt:lpstr>
      <vt:lpstr>headofficepostcode2</vt:lpstr>
      <vt:lpstr>headofficeshokumei</vt:lpstr>
      <vt:lpstr>headofficetelno1</vt:lpstr>
      <vt:lpstr>headofficetelno2</vt:lpstr>
      <vt:lpstr>headofficetelno3</vt:lpstr>
      <vt:lpstr>hyouten1</vt:lpstr>
      <vt:lpstr>hyouten2</vt:lpstr>
      <vt:lpstr>id</vt:lpstr>
      <vt:lpstr>insurance1</vt:lpstr>
      <vt:lpstr>insurance2</vt:lpstr>
      <vt:lpstr>insurance3</vt:lpstr>
      <vt:lpstr>isokbn1</vt:lpstr>
      <vt:lpstr>isokbn2</vt:lpstr>
      <vt:lpstr>keiyakugaku111</vt:lpstr>
      <vt:lpstr>keiyakugaku112</vt:lpstr>
      <vt:lpstr>keiyakugaku113</vt:lpstr>
      <vt:lpstr>keiyakugaku114</vt:lpstr>
      <vt:lpstr>keiyakugaku115</vt:lpstr>
      <vt:lpstr>keiyakugaku116</vt:lpstr>
      <vt:lpstr>keiyakugaku117</vt:lpstr>
      <vt:lpstr>keiyakugaku121</vt:lpstr>
      <vt:lpstr>keiyakugaku122</vt:lpstr>
      <vt:lpstr>keiyakugaku123</vt:lpstr>
      <vt:lpstr>keiyakugaku124</vt:lpstr>
      <vt:lpstr>keiyakugaku125</vt:lpstr>
      <vt:lpstr>keiyakugaku126</vt:lpstr>
      <vt:lpstr>keiyakugaku127</vt:lpstr>
      <vt:lpstr>keiyakugaku131</vt:lpstr>
      <vt:lpstr>keiyakugaku132</vt:lpstr>
      <vt:lpstr>keiyakugaku133</vt:lpstr>
      <vt:lpstr>keiyakugaku134</vt:lpstr>
      <vt:lpstr>keiyakugaku135</vt:lpstr>
      <vt:lpstr>keiyakugaku136</vt:lpstr>
      <vt:lpstr>keiyakugaku137</vt:lpstr>
      <vt:lpstr>keiyakugaku211</vt:lpstr>
      <vt:lpstr>keiyakugaku212</vt:lpstr>
      <vt:lpstr>keiyakugaku213</vt:lpstr>
      <vt:lpstr>keiyakugaku214</vt:lpstr>
      <vt:lpstr>keiyakugaku215</vt:lpstr>
      <vt:lpstr>keiyakugaku216</vt:lpstr>
      <vt:lpstr>keiyakugaku217</vt:lpstr>
      <vt:lpstr>keiyakugaku221</vt:lpstr>
      <vt:lpstr>keiyakugaku222</vt:lpstr>
      <vt:lpstr>keiyakugaku223</vt:lpstr>
      <vt:lpstr>keiyakugaku224</vt:lpstr>
      <vt:lpstr>keiyakugaku225</vt:lpstr>
      <vt:lpstr>keiyakugaku226</vt:lpstr>
      <vt:lpstr>keiyakugaku227</vt:lpstr>
      <vt:lpstr>keiyakugaku231</vt:lpstr>
      <vt:lpstr>keiyakugaku232</vt:lpstr>
      <vt:lpstr>keiyakugaku233</vt:lpstr>
      <vt:lpstr>keiyakugaku234</vt:lpstr>
      <vt:lpstr>keiyakugaku235</vt:lpstr>
      <vt:lpstr>keiyakugaku236</vt:lpstr>
      <vt:lpstr>keiyakugaku237</vt:lpstr>
      <vt:lpstr>keiyakunaiyou111</vt:lpstr>
      <vt:lpstr>keiyakunaiyou112</vt:lpstr>
      <vt:lpstr>keiyakunaiyou113</vt:lpstr>
      <vt:lpstr>keiyakunaiyou114</vt:lpstr>
      <vt:lpstr>keiyakunaiyou115</vt:lpstr>
      <vt:lpstr>keiyakunaiyou116</vt:lpstr>
      <vt:lpstr>keiyakunaiyou117</vt:lpstr>
      <vt:lpstr>keiyakunaiyou121</vt:lpstr>
      <vt:lpstr>keiyakunaiyou122</vt:lpstr>
      <vt:lpstr>keiyakunaiyou123</vt:lpstr>
      <vt:lpstr>keiyakunaiyou124</vt:lpstr>
      <vt:lpstr>keiyakunaiyou125</vt:lpstr>
      <vt:lpstr>keiyakunaiyou126</vt:lpstr>
      <vt:lpstr>keiyakunaiyou127</vt:lpstr>
      <vt:lpstr>keiyakunaiyou131</vt:lpstr>
      <vt:lpstr>keiyakunaiyou132</vt:lpstr>
      <vt:lpstr>keiyakunaiyou133</vt:lpstr>
      <vt:lpstr>keiyakunaiyou134</vt:lpstr>
      <vt:lpstr>keiyakunaiyou135</vt:lpstr>
      <vt:lpstr>keiyakunaiyou136</vt:lpstr>
      <vt:lpstr>keiyakunaiyou137</vt:lpstr>
      <vt:lpstr>keiyakunaiyou211</vt:lpstr>
      <vt:lpstr>keiyakunaiyou212</vt:lpstr>
      <vt:lpstr>keiyakunaiyou213</vt:lpstr>
      <vt:lpstr>keiyakunaiyou214</vt:lpstr>
      <vt:lpstr>keiyakunaiyou215</vt:lpstr>
      <vt:lpstr>keiyakunaiyou216</vt:lpstr>
      <vt:lpstr>keiyakunaiyou217</vt:lpstr>
      <vt:lpstr>keiyakunaiyou221</vt:lpstr>
      <vt:lpstr>keiyakunaiyou222</vt:lpstr>
      <vt:lpstr>keiyakunaiyou223</vt:lpstr>
      <vt:lpstr>keiyakunaiyou224</vt:lpstr>
      <vt:lpstr>keiyakunaiyou225</vt:lpstr>
      <vt:lpstr>keiyakunaiyou226</vt:lpstr>
      <vt:lpstr>keiyakunaiyou227</vt:lpstr>
      <vt:lpstr>keiyakunaiyou231</vt:lpstr>
      <vt:lpstr>keiyakunaiyou232</vt:lpstr>
      <vt:lpstr>keiyakunaiyou233</vt:lpstr>
      <vt:lpstr>keiyakunaiyou234</vt:lpstr>
      <vt:lpstr>keiyakunaiyou235</vt:lpstr>
      <vt:lpstr>keiyakunaiyou236</vt:lpstr>
      <vt:lpstr>keiyakunaiyou237</vt:lpstr>
      <vt:lpstr>keiyakuname111</vt:lpstr>
      <vt:lpstr>keiyakuname112</vt:lpstr>
      <vt:lpstr>keiyakuname113</vt:lpstr>
      <vt:lpstr>keiyakuname114</vt:lpstr>
      <vt:lpstr>keiyakuname115</vt:lpstr>
      <vt:lpstr>keiyakuname116</vt:lpstr>
      <vt:lpstr>keiyakuname117</vt:lpstr>
      <vt:lpstr>keiyakuname121</vt:lpstr>
      <vt:lpstr>keiyakuname122</vt:lpstr>
      <vt:lpstr>keiyakuname123</vt:lpstr>
      <vt:lpstr>keiyakuname124</vt:lpstr>
      <vt:lpstr>keiyakuname125</vt:lpstr>
      <vt:lpstr>keiyakuname126</vt:lpstr>
      <vt:lpstr>keiyakuname127</vt:lpstr>
      <vt:lpstr>keiyakuname131</vt:lpstr>
      <vt:lpstr>keiyakuname132</vt:lpstr>
      <vt:lpstr>keiyakuname133</vt:lpstr>
      <vt:lpstr>keiyakuname134</vt:lpstr>
      <vt:lpstr>keiyakuname135</vt:lpstr>
      <vt:lpstr>keiyakuname136</vt:lpstr>
      <vt:lpstr>keiyakuname137</vt:lpstr>
      <vt:lpstr>keiyakuname211</vt:lpstr>
      <vt:lpstr>keiyakuname212</vt:lpstr>
      <vt:lpstr>keiyakuname213</vt:lpstr>
      <vt:lpstr>keiyakuname214</vt:lpstr>
      <vt:lpstr>keiyakuname215</vt:lpstr>
      <vt:lpstr>keiyakuname216</vt:lpstr>
      <vt:lpstr>keiyakuname217</vt:lpstr>
      <vt:lpstr>keiyakuname221</vt:lpstr>
      <vt:lpstr>keiyakuname222</vt:lpstr>
      <vt:lpstr>keiyakuname223</vt:lpstr>
      <vt:lpstr>keiyakuname224</vt:lpstr>
      <vt:lpstr>keiyakuname225</vt:lpstr>
      <vt:lpstr>keiyakuname226</vt:lpstr>
      <vt:lpstr>keiyakuname227</vt:lpstr>
      <vt:lpstr>keiyakuname231</vt:lpstr>
      <vt:lpstr>keiyakuname232</vt:lpstr>
      <vt:lpstr>keiyakuname233</vt:lpstr>
      <vt:lpstr>keiyakuname234</vt:lpstr>
      <vt:lpstr>keiyakuname235</vt:lpstr>
      <vt:lpstr>keiyakuname236</vt:lpstr>
      <vt:lpstr>keiyakuname237</vt:lpstr>
      <vt:lpstr>keiyakurate1</vt:lpstr>
      <vt:lpstr>keiyakurate2</vt:lpstr>
      <vt:lpstr>kijyundate</vt:lpstr>
      <vt:lpstr>koukenkbn11</vt:lpstr>
      <vt:lpstr>koukenkbn12</vt:lpstr>
      <vt:lpstr>koukenkbn21</vt:lpstr>
      <vt:lpstr>koukenkbn22</vt:lpstr>
      <vt:lpstr>kousyucode1</vt:lpstr>
      <vt:lpstr>kousyucode2</vt:lpstr>
      <vt:lpstr>kousyuname1</vt:lpstr>
      <vt:lpstr>kousyuname2</vt:lpstr>
      <vt:lpstr>kouzano</vt:lpstr>
      <vt:lpstr>kyokakbn1</vt:lpstr>
      <vt:lpstr>kyokakbn2</vt:lpstr>
      <vt:lpstr>kyokanendo</vt:lpstr>
      <vt:lpstr>kyokano</vt:lpstr>
      <vt:lpstr>mailaddress</vt:lpstr>
      <vt:lpstr>maincode1</vt:lpstr>
      <vt:lpstr>maincode2</vt:lpstr>
      <vt:lpstr>maincodename1</vt:lpstr>
      <vt:lpstr>maincodename2</vt:lpstr>
      <vt:lpstr>mainorder1</vt:lpstr>
      <vt:lpstr>mainorder2</vt:lpstr>
      <vt:lpstr>meiginin</vt:lpstr>
      <vt:lpstr>membercount4</vt:lpstr>
      <vt:lpstr>membercount5</vt:lpstr>
      <vt:lpstr>membercount6</vt:lpstr>
      <vt:lpstr>membercount6flag</vt:lpstr>
      <vt:lpstr>membercount7</vt:lpstr>
      <vt:lpstr>npokbn</vt:lpstr>
      <vt:lpstr>otherscomment</vt:lpstr>
      <vt:lpstr>③委任状!Print_Area</vt:lpstr>
      <vt:lpstr>③使用印鑑!Print_Area</vt:lpstr>
      <vt:lpstr>④誓約書!Print_Area</vt:lpstr>
      <vt:lpstr>⑥申請書!Print_Area</vt:lpstr>
      <vt:lpstr>⑬受付票!Print_Area</vt:lpstr>
      <vt:lpstr>⑭電子入札アンケート!Print_Area</vt:lpstr>
      <vt:lpstr>業務一覧!Print_Area</vt:lpstr>
      <vt:lpstr>入力!Print_Area</vt:lpstr>
      <vt:lpstr>railroadkbn1</vt:lpstr>
      <vt:lpstr>railroadkbn2</vt:lpstr>
      <vt:lpstr>saisyuname111</vt:lpstr>
      <vt:lpstr>saisyuname112</vt:lpstr>
      <vt:lpstr>saisyuname113</vt:lpstr>
      <vt:lpstr>saisyuname114</vt:lpstr>
      <vt:lpstr>saisyuname115</vt:lpstr>
      <vt:lpstr>saisyuname116</vt:lpstr>
      <vt:lpstr>saisyuname117</vt:lpstr>
      <vt:lpstr>saisyuname121</vt:lpstr>
      <vt:lpstr>saisyuname122</vt:lpstr>
      <vt:lpstr>saisyuname123</vt:lpstr>
      <vt:lpstr>saisyuname124</vt:lpstr>
      <vt:lpstr>saisyuname125</vt:lpstr>
      <vt:lpstr>saisyuname126</vt:lpstr>
      <vt:lpstr>saisyuname127</vt:lpstr>
      <vt:lpstr>saisyuname131</vt:lpstr>
      <vt:lpstr>saisyuname132</vt:lpstr>
      <vt:lpstr>saisyuname133</vt:lpstr>
      <vt:lpstr>saisyuname134</vt:lpstr>
      <vt:lpstr>saisyuname135</vt:lpstr>
      <vt:lpstr>saisyuname136</vt:lpstr>
      <vt:lpstr>saisyuname137</vt:lpstr>
      <vt:lpstr>saisyuname211</vt:lpstr>
      <vt:lpstr>saisyuname212</vt:lpstr>
      <vt:lpstr>saisyuname213</vt:lpstr>
      <vt:lpstr>saisyuname214</vt:lpstr>
      <vt:lpstr>saisyuname215</vt:lpstr>
      <vt:lpstr>saisyuname216</vt:lpstr>
      <vt:lpstr>saisyuname217</vt:lpstr>
      <vt:lpstr>saisyuname221</vt:lpstr>
      <vt:lpstr>saisyuname222</vt:lpstr>
      <vt:lpstr>saisyuname223</vt:lpstr>
      <vt:lpstr>saisyuname224</vt:lpstr>
      <vt:lpstr>saisyuname225</vt:lpstr>
      <vt:lpstr>saisyuname226</vt:lpstr>
      <vt:lpstr>saisyuname227</vt:lpstr>
      <vt:lpstr>saisyuname231</vt:lpstr>
      <vt:lpstr>saisyuname232</vt:lpstr>
      <vt:lpstr>saisyuname233</vt:lpstr>
      <vt:lpstr>saisyuname234</vt:lpstr>
      <vt:lpstr>saisyuname235</vt:lpstr>
      <vt:lpstr>saisyuname236</vt:lpstr>
      <vt:lpstr>saisyuname237</vt:lpstr>
      <vt:lpstr>situation1</vt:lpstr>
      <vt:lpstr>situation2</vt:lpstr>
      <vt:lpstr>style</vt:lpstr>
      <vt:lpstr>subcode11</vt:lpstr>
      <vt:lpstr>subcode12</vt:lpstr>
      <vt:lpstr>subcode13</vt:lpstr>
      <vt:lpstr>subcode21</vt:lpstr>
      <vt:lpstr>subcode22</vt:lpstr>
      <vt:lpstr>subcode23</vt:lpstr>
      <vt:lpstr>subcodename11</vt:lpstr>
      <vt:lpstr>subcodename12</vt:lpstr>
      <vt:lpstr>subcodename13</vt:lpstr>
      <vt:lpstr>subcodename21</vt:lpstr>
      <vt:lpstr>subcodename22</vt:lpstr>
      <vt:lpstr>subcodename23</vt:lpstr>
      <vt:lpstr>subkeiyakuflag11</vt:lpstr>
      <vt:lpstr>subkeiyakuflag12</vt:lpstr>
      <vt:lpstr>subkeiyakuflag13</vt:lpstr>
      <vt:lpstr>subkeiyakuflag21</vt:lpstr>
      <vt:lpstr>subkeiyakuflag22</vt:lpstr>
      <vt:lpstr>subkeiyakuflag23</vt:lpstr>
      <vt:lpstr>subkyokakbn11</vt:lpstr>
      <vt:lpstr>subkyokakbn12</vt:lpstr>
      <vt:lpstr>subkyokakbn13</vt:lpstr>
      <vt:lpstr>subkyokakbn21</vt:lpstr>
      <vt:lpstr>subkyokakbn22</vt:lpstr>
      <vt:lpstr>subkyokakbn23</vt:lpstr>
      <vt:lpstr>suborder1</vt:lpstr>
      <vt:lpstr>suborder2</vt:lpstr>
      <vt:lpstr>suborder3</vt:lpstr>
      <vt:lpstr>syoku01</vt:lpstr>
      <vt:lpstr>syoku02</vt:lpstr>
      <vt:lpstr>syoku03</vt:lpstr>
      <vt:lpstr>syoku04</vt:lpstr>
      <vt:lpstr>syoku05</vt:lpstr>
      <vt:lpstr>syoku06</vt:lpstr>
      <vt:lpstr>syoku07</vt:lpstr>
      <vt:lpstr>syoku08</vt:lpstr>
      <vt:lpstr>syoku09</vt:lpstr>
      <vt:lpstr>syoku10</vt:lpstr>
      <vt:lpstr>syoku11</vt:lpstr>
      <vt:lpstr>syoku12</vt:lpstr>
      <vt:lpstr>syoku13</vt:lpstr>
      <vt:lpstr>syoku14</vt:lpstr>
      <vt:lpstr>syoku15</vt:lpstr>
      <vt:lpstr>syoku16</vt:lpstr>
      <vt:lpstr>syoku17</vt:lpstr>
      <vt:lpstr>syoku21</vt:lpstr>
      <vt:lpstr>syoku22</vt:lpstr>
      <vt:lpstr>syoku23</vt:lpstr>
      <vt:lpstr>syoku24</vt:lpstr>
      <vt:lpstr>syoku25</vt:lpstr>
      <vt:lpstr>syoku26</vt:lpstr>
      <vt:lpstr>syoku27</vt:lpstr>
      <vt:lpstr>syoku28</vt:lpstr>
      <vt:lpstr>syoku29</vt:lpstr>
      <vt:lpstr>syoku30</vt:lpstr>
      <vt:lpstr>syoku31</vt:lpstr>
      <vt:lpstr>syoku32</vt:lpstr>
      <vt:lpstr>syoku33</vt:lpstr>
      <vt:lpstr>syoku34</vt:lpstr>
      <vt:lpstr>syoku35</vt:lpstr>
      <vt:lpstr>syoku36</vt:lpstr>
      <vt:lpstr>syozaikbn</vt:lpstr>
      <vt:lpstr>syumokucode11</vt:lpstr>
      <vt:lpstr>syumokucode12</vt:lpstr>
      <vt:lpstr>syumokucode13</vt:lpstr>
      <vt:lpstr>syumokucode21</vt:lpstr>
      <vt:lpstr>syumokucode22</vt:lpstr>
      <vt:lpstr>syumokucode23</vt:lpstr>
      <vt:lpstr>syumokukeiyakuflag11</vt:lpstr>
      <vt:lpstr>syumokukeiyakuflag12</vt:lpstr>
      <vt:lpstr>syumokukeiyakuflag13</vt:lpstr>
      <vt:lpstr>syumokukeiyakuflag21</vt:lpstr>
      <vt:lpstr>syumokukeiyakuflag22</vt:lpstr>
      <vt:lpstr>syumokukeiyakuflag23</vt:lpstr>
      <vt:lpstr>syumokukyokakbn11</vt:lpstr>
      <vt:lpstr>syumokukyokakbn12</vt:lpstr>
      <vt:lpstr>syumokukyokakbn13</vt:lpstr>
      <vt:lpstr>syumokukyokakbn21</vt:lpstr>
      <vt:lpstr>syumokukyokakbn22</vt:lpstr>
      <vt:lpstr>syumokukyokakbn23</vt:lpstr>
      <vt:lpstr>syumokuname11</vt:lpstr>
      <vt:lpstr>syumokuname12</vt:lpstr>
      <vt:lpstr>syumokuname13</vt:lpstr>
      <vt:lpstr>syumokuname21</vt:lpstr>
      <vt:lpstr>syumokuname22</vt:lpstr>
      <vt:lpstr>syumokuname23</vt:lpstr>
      <vt:lpstr>tourokukbn</vt:lpstr>
      <vt:lpstr>yearaveragegaku1</vt:lpstr>
      <vt:lpstr>yearaveragegaku2</vt:lpstr>
      <vt:lpstr>yearaveragegaku3</vt:lpstr>
      <vt:lpstr>yearaveragegaku4</vt:lpstr>
      <vt:lpstr>yokinkbn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坂元　勇</dc:creator>
  <cp:lastModifiedBy>Ishii Hiroyuki</cp:lastModifiedBy>
  <cp:lastPrinted>2025-09-11T07:48:57Z</cp:lastPrinted>
  <dcterms:created xsi:type="dcterms:W3CDTF">2007-07-06T05:51:01Z</dcterms:created>
  <dcterms:modified xsi:type="dcterms:W3CDTF">2025-10-03T01:35:33Z</dcterms:modified>
</cp:coreProperties>
</file>